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aemmx-my.sharepoint.com/personal/gonzalez_angelica_aem_gob_mx/Documents/2026/SIPOT/Estados presupuestales/"/>
    </mc:Choice>
  </mc:AlternateContent>
  <xr:revisionPtr revIDLastSave="1" documentId="8_{929CD9E0-0D7E-409F-8AAA-294919902BC8}" xr6:coauthVersionLast="47" xr6:coauthVersionMax="47" xr10:uidLastSave="{40798D7C-8ACC-488D-8460-15297D187AC2}"/>
  <bookViews>
    <workbookView xWindow="-108" yWindow="-108" windowWidth="23256" windowHeight="12456" xr2:uid="{B618DE8E-FFEF-449C-A13A-3084C64E7195}"/>
  </bookViews>
  <sheets>
    <sheet name="FUNCIONAL PROGRAM." sheetId="5" r:id="rId1"/>
    <sheet name="CATEGORIA PROGRAMATICA" sheetId="3" state="hidden" r:id="rId2"/>
  </sheets>
  <definedNames>
    <definedName name="_xlnm._FilterDatabase" localSheetId="1" hidden="1">'CATEGORIA PROGRAMATICA'!$A$4:$I$207</definedName>
    <definedName name="_xlnm.Print_Titles" localSheetId="0">'FUNCIONAL PROGRAM.'!$1:$8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58" i="5" l="1"/>
  <c r="L58" i="5" s="1"/>
  <c r="I57" i="5"/>
  <c r="L57" i="5" s="1"/>
  <c r="I56" i="5"/>
  <c r="L56" i="5" s="1"/>
  <c r="I55" i="5"/>
  <c r="L55" i="5" s="1"/>
  <c r="H95" i="5"/>
  <c r="L59" i="5" l="1"/>
  <c r="L60" i="5"/>
  <c r="I95" i="5"/>
  <c r="L91" i="5"/>
  <c r="I96" i="5"/>
  <c r="K85" i="5"/>
  <c r="K76" i="5" s="1"/>
  <c r="K84" i="5"/>
  <c r="K75" i="5" s="1"/>
  <c r="K83" i="5"/>
  <c r="K82" i="5"/>
  <c r="J85" i="5"/>
  <c r="J84" i="5"/>
  <c r="J75" i="5" s="1"/>
  <c r="J83" i="5"/>
  <c r="J82" i="5"/>
  <c r="I85" i="5"/>
  <c r="I84" i="5"/>
  <c r="I83" i="5"/>
  <c r="I82" i="5"/>
  <c r="H85" i="5"/>
  <c r="H84" i="5"/>
  <c r="H83" i="5"/>
  <c r="H82" i="5"/>
  <c r="I208" i="3"/>
  <c r="H208" i="3"/>
  <c r="G208" i="3"/>
  <c r="I206" i="3"/>
  <c r="H206" i="3"/>
  <c r="G206" i="3"/>
  <c r="I204" i="3"/>
  <c r="H204" i="3"/>
  <c r="G204" i="3"/>
  <c r="I200" i="3"/>
  <c r="H200" i="3"/>
  <c r="G200" i="3"/>
  <c r="I198" i="3"/>
  <c r="H198" i="3"/>
  <c r="G198" i="3"/>
  <c r="I196" i="3"/>
  <c r="H196" i="3"/>
  <c r="G196" i="3"/>
  <c r="I194" i="3"/>
  <c r="H194" i="3"/>
  <c r="G194" i="3"/>
  <c r="I192" i="3"/>
  <c r="H192" i="3"/>
  <c r="G192" i="3"/>
  <c r="I190" i="3"/>
  <c r="H190" i="3"/>
  <c r="G190" i="3"/>
  <c r="I188" i="3"/>
  <c r="H188" i="3"/>
  <c r="G188" i="3"/>
  <c r="I186" i="3"/>
  <c r="H186" i="3"/>
  <c r="G186" i="3"/>
  <c r="I184" i="3"/>
  <c r="H184" i="3"/>
  <c r="G184" i="3"/>
  <c r="I182" i="3"/>
  <c r="H182" i="3"/>
  <c r="G182" i="3"/>
  <c r="I180" i="3"/>
  <c r="H180" i="3"/>
  <c r="G180" i="3"/>
  <c r="I178" i="3"/>
  <c r="H178" i="3"/>
  <c r="G178" i="3"/>
  <c r="I176" i="3"/>
  <c r="H176" i="3"/>
  <c r="G176" i="3"/>
  <c r="I174" i="3"/>
  <c r="H174" i="3"/>
  <c r="G174" i="3"/>
  <c r="I172" i="3"/>
  <c r="H172" i="3"/>
  <c r="G172" i="3"/>
  <c r="I170" i="3"/>
  <c r="H170" i="3"/>
  <c r="G170" i="3"/>
  <c r="I168" i="3"/>
  <c r="H168" i="3"/>
  <c r="G168" i="3"/>
  <c r="I166" i="3"/>
  <c r="H166" i="3"/>
  <c r="G166" i="3"/>
  <c r="I164" i="3"/>
  <c r="H164" i="3"/>
  <c r="G164" i="3"/>
  <c r="I162" i="3"/>
  <c r="H162" i="3"/>
  <c r="G162" i="3"/>
  <c r="I160" i="3"/>
  <c r="H160" i="3"/>
  <c r="G160" i="3"/>
  <c r="I158" i="3"/>
  <c r="H158" i="3"/>
  <c r="G158" i="3"/>
  <c r="I156" i="3"/>
  <c r="H156" i="3"/>
  <c r="G156" i="3"/>
  <c r="I154" i="3"/>
  <c r="H154" i="3"/>
  <c r="G154" i="3"/>
  <c r="I152" i="3"/>
  <c r="H152" i="3"/>
  <c r="G152" i="3"/>
  <c r="I149" i="3"/>
  <c r="H149" i="3"/>
  <c r="G149" i="3"/>
  <c r="I145" i="3"/>
  <c r="H145" i="3"/>
  <c r="G145" i="3"/>
  <c r="I142" i="3"/>
  <c r="H142" i="3"/>
  <c r="G142" i="3"/>
  <c r="I140" i="3"/>
  <c r="H140" i="3"/>
  <c r="G140" i="3"/>
  <c r="I138" i="3"/>
  <c r="H138" i="3"/>
  <c r="G138" i="3"/>
  <c r="I136" i="3"/>
  <c r="H136" i="3"/>
  <c r="G136" i="3"/>
  <c r="I132" i="3"/>
  <c r="H132" i="3"/>
  <c r="G132" i="3"/>
  <c r="I128" i="3"/>
  <c r="H128" i="3"/>
  <c r="G128" i="3"/>
  <c r="I126" i="3"/>
  <c r="H126" i="3"/>
  <c r="G126" i="3"/>
  <c r="I124" i="3"/>
  <c r="H124" i="3"/>
  <c r="G124" i="3"/>
  <c r="I122" i="3"/>
  <c r="H122" i="3"/>
  <c r="G122" i="3"/>
  <c r="I120" i="3"/>
  <c r="H120" i="3"/>
  <c r="G120" i="3"/>
  <c r="I118" i="3"/>
  <c r="H118" i="3"/>
  <c r="G118" i="3"/>
  <c r="I116" i="3"/>
  <c r="H116" i="3"/>
  <c r="G116" i="3"/>
  <c r="I114" i="3"/>
  <c r="H114" i="3"/>
  <c r="G114" i="3"/>
  <c r="I112" i="3"/>
  <c r="H112" i="3"/>
  <c r="G112" i="3"/>
  <c r="I108" i="3"/>
  <c r="H108" i="3"/>
  <c r="G108" i="3"/>
  <c r="I106" i="3"/>
  <c r="H106" i="3"/>
  <c r="G106" i="3"/>
  <c r="I104" i="3"/>
  <c r="H104" i="3"/>
  <c r="G104" i="3"/>
  <c r="I101" i="3"/>
  <c r="H101" i="3"/>
  <c r="G101" i="3"/>
  <c r="I99" i="3"/>
  <c r="H99" i="3"/>
  <c r="G99" i="3"/>
  <c r="I95" i="3"/>
  <c r="H95" i="3"/>
  <c r="G95" i="3"/>
  <c r="I93" i="3"/>
  <c r="H93" i="3"/>
  <c r="G93" i="3"/>
  <c r="I89" i="3"/>
  <c r="H89" i="3"/>
  <c r="G89" i="3"/>
  <c r="I87" i="3"/>
  <c r="H87" i="3"/>
  <c r="G87" i="3"/>
  <c r="I83" i="3"/>
  <c r="H83" i="3"/>
  <c r="G83" i="3"/>
  <c r="I81" i="3"/>
  <c r="H81" i="3"/>
  <c r="G81" i="3"/>
  <c r="I79" i="3"/>
  <c r="H79" i="3"/>
  <c r="G79" i="3"/>
  <c r="I77" i="3"/>
  <c r="H77" i="3"/>
  <c r="G77" i="3"/>
  <c r="I75" i="3"/>
  <c r="H75" i="3"/>
  <c r="G75" i="3"/>
  <c r="I72" i="3"/>
  <c r="H72" i="3"/>
  <c r="G72" i="3"/>
  <c r="I70" i="3"/>
  <c r="H70" i="3"/>
  <c r="G70" i="3"/>
  <c r="I68" i="3"/>
  <c r="H68" i="3"/>
  <c r="G68" i="3"/>
  <c r="I65" i="3"/>
  <c r="H65" i="3"/>
  <c r="G65" i="3"/>
  <c r="I63" i="3"/>
  <c r="H63" i="3"/>
  <c r="G63" i="3"/>
  <c r="I60" i="3"/>
  <c r="H60" i="3"/>
  <c r="G60" i="3"/>
  <c r="I58" i="3"/>
  <c r="H58" i="3"/>
  <c r="G58" i="3"/>
  <c r="I55" i="3"/>
  <c r="H55" i="3"/>
  <c r="G55" i="3"/>
  <c r="I51" i="3"/>
  <c r="H51" i="3"/>
  <c r="G51" i="3"/>
  <c r="I49" i="3"/>
  <c r="H49" i="3"/>
  <c r="G49" i="3"/>
  <c r="I47" i="3"/>
  <c r="H47" i="3"/>
  <c r="G47" i="3"/>
  <c r="I45" i="3"/>
  <c r="H45" i="3"/>
  <c r="G45" i="3"/>
  <c r="I43" i="3"/>
  <c r="H43" i="3"/>
  <c r="G43" i="3"/>
  <c r="I41" i="3"/>
  <c r="H41" i="3"/>
  <c r="G41" i="3"/>
  <c r="I39" i="3"/>
  <c r="H39" i="3"/>
  <c r="G39" i="3"/>
  <c r="I37" i="3"/>
  <c r="H37" i="3"/>
  <c r="G37" i="3"/>
  <c r="I34" i="3"/>
  <c r="H34" i="3"/>
  <c r="G34" i="3"/>
  <c r="I32" i="3"/>
  <c r="H32" i="3"/>
  <c r="G32" i="3"/>
  <c r="I30" i="3"/>
  <c r="H30" i="3"/>
  <c r="G30" i="3"/>
  <c r="I28" i="3"/>
  <c r="H28" i="3"/>
  <c r="G28" i="3"/>
  <c r="I26" i="3"/>
  <c r="H26" i="3"/>
  <c r="G26" i="3"/>
  <c r="I24" i="3"/>
  <c r="H24" i="3"/>
  <c r="G24" i="3"/>
  <c r="I22" i="3"/>
  <c r="H22" i="3"/>
  <c r="G22" i="3"/>
  <c r="I20" i="3"/>
  <c r="H20" i="3"/>
  <c r="G20" i="3"/>
  <c r="I18" i="3"/>
  <c r="H18" i="3"/>
  <c r="G18" i="3"/>
  <c r="I16" i="3"/>
  <c r="H16" i="3"/>
  <c r="G16" i="3"/>
  <c r="I14" i="3"/>
  <c r="H14" i="3"/>
  <c r="G14" i="3"/>
  <c r="I12" i="3"/>
  <c r="H12" i="3"/>
  <c r="G12" i="3"/>
  <c r="I10" i="3"/>
  <c r="H10" i="3"/>
  <c r="G10" i="3"/>
  <c r="I8" i="3"/>
  <c r="H8" i="3"/>
  <c r="G8" i="3"/>
  <c r="I6" i="3"/>
  <c r="I209" i="3" s="1"/>
  <c r="H6" i="3"/>
  <c r="H209" i="3" s="1"/>
  <c r="G6" i="3"/>
  <c r="G209" i="3" s="1"/>
  <c r="F200" i="3"/>
  <c r="F184" i="3"/>
  <c r="F202" i="3"/>
  <c r="F206" i="3"/>
  <c r="F203" i="3"/>
  <c r="F196" i="3"/>
  <c r="F186" i="3"/>
  <c r="F182" i="3"/>
  <c r="F198" i="3"/>
  <c r="F180" i="3"/>
  <c r="F190" i="3"/>
  <c r="F194" i="3"/>
  <c r="F178" i="3"/>
  <c r="F176" i="3"/>
  <c r="F208" i="3"/>
  <c r="F188" i="3"/>
  <c r="F204" i="3"/>
  <c r="F144" i="3"/>
  <c r="F53" i="3"/>
  <c r="F168" i="3"/>
  <c r="F114" i="3"/>
  <c r="F67" i="3"/>
  <c r="F57" i="3"/>
  <c r="F95" i="3"/>
  <c r="F74" i="3"/>
  <c r="F75" i="3"/>
  <c r="F81" i="3"/>
  <c r="F166" i="3"/>
  <c r="F10" i="3"/>
  <c r="F134" i="3"/>
  <c r="F83" i="3"/>
  <c r="F147" i="3"/>
  <c r="F54" i="3"/>
  <c r="F158" i="3"/>
  <c r="F85" i="3"/>
  <c r="F142" i="3"/>
  <c r="F49" i="3"/>
  <c r="F130" i="3"/>
  <c r="F126" i="3"/>
  <c r="F151" i="3"/>
  <c r="F86" i="3"/>
  <c r="F26" i="3"/>
  <c r="F39" i="3"/>
  <c r="F87" i="3"/>
  <c r="F22" i="3"/>
  <c r="F120" i="3"/>
  <c r="F20" i="3"/>
  <c r="F110" i="3"/>
  <c r="F58" i="3"/>
  <c r="F72" i="3"/>
  <c r="F162" i="3"/>
  <c r="F55" i="3"/>
  <c r="F148" i="3"/>
  <c r="F24" i="3"/>
  <c r="F62" i="3"/>
  <c r="F77" i="3"/>
  <c r="F152" i="3"/>
  <c r="F18" i="3"/>
  <c r="F111" i="3"/>
  <c r="F91" i="3"/>
  <c r="F28" i="3"/>
  <c r="F60" i="3"/>
  <c r="F160" i="3"/>
  <c r="F68" i="3"/>
  <c r="F135" i="3"/>
  <c r="F131" i="3"/>
  <c r="F164" i="3"/>
  <c r="F97" i="3"/>
  <c r="F34" i="3"/>
  <c r="F122" i="3"/>
  <c r="F92" i="3"/>
  <c r="F65" i="3"/>
  <c r="F45" i="3"/>
  <c r="F32" i="3"/>
  <c r="F172" i="3"/>
  <c r="F174" i="3"/>
  <c r="F41" i="3"/>
  <c r="F103" i="3"/>
  <c r="F30" i="3"/>
  <c r="F140" i="3"/>
  <c r="F93" i="3"/>
  <c r="F14" i="3"/>
  <c r="F112" i="3"/>
  <c r="F6" i="3"/>
  <c r="F51" i="3"/>
  <c r="F118" i="3"/>
  <c r="F16" i="3"/>
  <c r="F124" i="3"/>
  <c r="F145" i="3"/>
  <c r="F128" i="3"/>
  <c r="F43" i="3"/>
  <c r="F36" i="3"/>
  <c r="F8" i="3"/>
  <c r="F47" i="3"/>
  <c r="F108" i="3"/>
  <c r="F154" i="3"/>
  <c r="F37" i="3"/>
  <c r="F70" i="3"/>
  <c r="F132" i="3"/>
  <c r="F104" i="3"/>
  <c r="F136" i="3"/>
  <c r="F79" i="3"/>
  <c r="F63" i="3"/>
  <c r="F98" i="3"/>
  <c r="F106" i="3"/>
  <c r="F116" i="3"/>
  <c r="F156" i="3"/>
  <c r="F99" i="3"/>
  <c r="F12" i="3"/>
  <c r="F101" i="3"/>
  <c r="F149" i="3"/>
  <c r="F170" i="3"/>
  <c r="F89" i="3"/>
  <c r="F138" i="3"/>
  <c r="F192" i="3"/>
  <c r="L94" i="5"/>
  <c r="L93" i="5"/>
  <c r="R93" i="5" s="1"/>
  <c r="L92" i="5"/>
  <c r="L67" i="5"/>
  <c r="L66" i="5"/>
  <c r="R66" i="5" s="1"/>
  <c r="L65" i="5"/>
  <c r="L64" i="5"/>
  <c r="R64" i="5" s="1"/>
  <c r="K73" i="5"/>
  <c r="K58" i="5"/>
  <c r="K57" i="5"/>
  <c r="K56" i="5"/>
  <c r="K55" i="5"/>
  <c r="K49" i="5"/>
  <c r="K48" i="5"/>
  <c r="K47" i="5"/>
  <c r="K46" i="5"/>
  <c r="K37" i="5"/>
  <c r="J73" i="5"/>
  <c r="J58" i="5"/>
  <c r="J49" i="5" s="1"/>
  <c r="J57" i="5"/>
  <c r="J48" i="5" s="1"/>
  <c r="J56" i="5"/>
  <c r="J47" i="5" s="1"/>
  <c r="J55" i="5"/>
  <c r="J46" i="5"/>
  <c r="J37" i="5" s="1"/>
  <c r="J28" i="5" s="1"/>
  <c r="J19" i="5" s="1"/>
  <c r="J10" i="5" s="1"/>
  <c r="L68" i="5" l="1"/>
  <c r="K74" i="5"/>
  <c r="K28" i="5"/>
  <c r="K39" i="5"/>
  <c r="K30" i="5" s="1"/>
  <c r="K21" i="5" s="1"/>
  <c r="K12" i="5" s="1"/>
  <c r="K40" i="5"/>
  <c r="J74" i="5"/>
  <c r="I86" i="5"/>
  <c r="J76" i="5"/>
  <c r="K38" i="5"/>
  <c r="L95" i="5"/>
  <c r="L96" i="5"/>
  <c r="R65" i="5"/>
  <c r="L69" i="5"/>
  <c r="I87" i="5"/>
  <c r="R92" i="5"/>
  <c r="R67" i="5"/>
  <c r="R94" i="5"/>
  <c r="J39" i="5"/>
  <c r="J30" i="5" s="1"/>
  <c r="J21" i="5" s="1"/>
  <c r="J12" i="5" s="1"/>
  <c r="R91" i="5"/>
  <c r="I69" i="5"/>
  <c r="I68" i="5"/>
  <c r="I76" i="5"/>
  <c r="I75" i="5"/>
  <c r="I74" i="5"/>
  <c r="I73" i="5"/>
  <c r="I49" i="5"/>
  <c r="I48" i="5"/>
  <c r="H58" i="5"/>
  <c r="H57" i="5"/>
  <c r="H56" i="5"/>
  <c r="H55" i="5"/>
  <c r="H46" i="5" s="1"/>
  <c r="H49" i="5"/>
  <c r="H48" i="5"/>
  <c r="H87" i="5"/>
  <c r="H86" i="5"/>
  <c r="H96" i="5"/>
  <c r="K19" i="5" l="1"/>
  <c r="K10" i="5" s="1"/>
  <c r="K31" i="5"/>
  <c r="J38" i="5"/>
  <c r="J29" i="5" s="1"/>
  <c r="J20" i="5" s="1"/>
  <c r="J11" i="5" s="1"/>
  <c r="I77" i="5"/>
  <c r="J40" i="5"/>
  <c r="K29" i="5"/>
  <c r="I78" i="5"/>
  <c r="R68" i="5"/>
  <c r="R69" i="5"/>
  <c r="I40" i="5"/>
  <c r="R95" i="5"/>
  <c r="R96" i="5"/>
  <c r="I39" i="5"/>
  <c r="I30" i="5" s="1"/>
  <c r="I21" i="5" s="1"/>
  <c r="I12" i="5" s="1"/>
  <c r="I46" i="5"/>
  <c r="I50" i="5" s="1"/>
  <c r="R57" i="5"/>
  <c r="I47" i="5"/>
  <c r="L47" i="5" s="1"/>
  <c r="H47" i="5"/>
  <c r="R55" i="5"/>
  <c r="L82" i="5"/>
  <c r="R82" i="5" s="1"/>
  <c r="H73" i="5"/>
  <c r="L73" i="5" s="1"/>
  <c r="L83" i="5"/>
  <c r="H74" i="5"/>
  <c r="L74" i="5" s="1"/>
  <c r="L84" i="5"/>
  <c r="R84" i="5" s="1"/>
  <c r="H75" i="5"/>
  <c r="L75" i="5" s="1"/>
  <c r="R75" i="5" s="1"/>
  <c r="L85" i="5"/>
  <c r="H76" i="5"/>
  <c r="L76" i="5" s="1"/>
  <c r="L48" i="5"/>
  <c r="R48" i="5" s="1"/>
  <c r="L49" i="5"/>
  <c r="H37" i="5" l="1"/>
  <c r="H28" i="5" s="1"/>
  <c r="L46" i="5"/>
  <c r="R46" i="5" s="1"/>
  <c r="K22" i="5"/>
  <c r="L77" i="5"/>
  <c r="L86" i="5"/>
  <c r="J31" i="5"/>
  <c r="K20" i="5"/>
  <c r="R47" i="5"/>
  <c r="L51" i="5"/>
  <c r="R56" i="5"/>
  <c r="L78" i="5"/>
  <c r="L87" i="5"/>
  <c r="H38" i="5"/>
  <c r="H29" i="5" s="1"/>
  <c r="R83" i="5"/>
  <c r="R74" i="5"/>
  <c r="I31" i="5"/>
  <c r="R76" i="5"/>
  <c r="H39" i="5"/>
  <c r="H30" i="5" s="1"/>
  <c r="I51" i="5"/>
  <c r="I38" i="5"/>
  <c r="I42" i="5" s="1"/>
  <c r="H40" i="5"/>
  <c r="R49" i="5"/>
  <c r="H77" i="5"/>
  <c r="H78" i="5"/>
  <c r="R58" i="5"/>
  <c r="I37" i="5"/>
  <c r="I41" i="5" s="1"/>
  <c r="R73" i="5"/>
  <c r="R85" i="5"/>
  <c r="L50" i="5" l="1"/>
  <c r="K13" i="5"/>
  <c r="J22" i="5"/>
  <c r="L39" i="5"/>
  <c r="R39" i="5" s="1"/>
  <c r="K11" i="5"/>
  <c r="H42" i="5"/>
  <c r="R60" i="5"/>
  <c r="R59" i="5"/>
  <c r="R50" i="5"/>
  <c r="R51" i="5"/>
  <c r="R87" i="5"/>
  <c r="R86" i="5"/>
  <c r="I22" i="5"/>
  <c r="R78" i="5"/>
  <c r="R77" i="5"/>
  <c r="H41" i="5"/>
  <c r="I29" i="5"/>
  <c r="I33" i="5" s="1"/>
  <c r="H31" i="5"/>
  <c r="H22" i="5" s="1"/>
  <c r="L40" i="5"/>
  <c r="I28" i="5"/>
  <c r="I32" i="5" s="1"/>
  <c r="L37" i="5"/>
  <c r="R37" i="5" s="1"/>
  <c r="L38" i="5"/>
  <c r="H19" i="5"/>
  <c r="H20" i="5"/>
  <c r="H21" i="5"/>
  <c r="L30" i="5"/>
  <c r="R30" i="5" s="1"/>
  <c r="L41" i="5" l="1"/>
  <c r="J13" i="5"/>
  <c r="L42" i="5"/>
  <c r="R38" i="5"/>
  <c r="H32" i="5"/>
  <c r="H33" i="5"/>
  <c r="L31" i="5"/>
  <c r="R40" i="5"/>
  <c r="I13" i="5"/>
  <c r="I20" i="5"/>
  <c r="I24" i="5" s="1"/>
  <c r="I19" i="5"/>
  <c r="L19" i="5" s="1"/>
  <c r="L29" i="5"/>
  <c r="L28" i="5"/>
  <c r="H13" i="5"/>
  <c r="L22" i="5"/>
  <c r="H24" i="5"/>
  <c r="H23" i="5"/>
  <c r="H12" i="5"/>
  <c r="L12" i="5" s="1"/>
  <c r="R12" i="5" s="1"/>
  <c r="L21" i="5"/>
  <c r="R21" i="5" s="1"/>
  <c r="H11" i="5"/>
  <c r="H10" i="5"/>
  <c r="L23" i="5" l="1"/>
  <c r="L32" i="5"/>
  <c r="I23" i="5"/>
  <c r="L33" i="5"/>
  <c r="R29" i="5"/>
  <c r="R31" i="5"/>
  <c r="R22" i="5"/>
  <c r="R42" i="5"/>
  <c r="R41" i="5"/>
  <c r="R28" i="5"/>
  <c r="I10" i="5"/>
  <c r="I14" i="5" s="1"/>
  <c r="I11" i="5"/>
  <c r="I15" i="5" s="1"/>
  <c r="L20" i="5"/>
  <c r="L24" i="5" s="1"/>
  <c r="R19" i="5"/>
  <c r="L13" i="5"/>
  <c r="H15" i="5"/>
  <c r="H14" i="5"/>
  <c r="L10" i="5" l="1"/>
  <c r="R10" i="5" s="1"/>
  <c r="L11" i="5"/>
  <c r="L15" i="5" s="1"/>
  <c r="R20" i="5"/>
  <c r="R24" i="5" s="1"/>
  <c r="R23" i="5"/>
  <c r="R33" i="5"/>
  <c r="R32" i="5"/>
  <c r="R13" i="5"/>
  <c r="L14" i="5" l="1"/>
  <c r="R11" i="5"/>
  <c r="R15" i="5" s="1"/>
  <c r="R14" i="5"/>
</calcChain>
</file>

<file path=xl/sharedStrings.xml><?xml version="1.0" encoding="utf-8"?>
<sst xmlns="http://schemas.openxmlformats.org/spreadsheetml/2006/main" count="428" uniqueCount="139">
  <si>
    <t>Estado Analítico del Ejercicio del Presupuesto de Egresos modificado (orininal, modificado, ejercido y disponible)</t>
  </si>
  <si>
    <t>01/01/2023 al 31/12/2023</t>
  </si>
  <si>
    <t>(pesos)</t>
  </si>
  <si>
    <t>F</t>
  </si>
  <si>
    <t>FN</t>
  </si>
  <si>
    <t>IDEN_PROY</t>
  </si>
  <si>
    <t>PROYECTO</t>
  </si>
  <si>
    <t>PARTIDA</t>
  </si>
  <si>
    <t>TIPO_GASTO</t>
  </si>
  <si>
    <t>MODIFICADO</t>
  </si>
  <si>
    <t>EJERCIDO</t>
  </si>
  <si>
    <t>JZN</t>
  </si>
  <si>
    <t>M</t>
  </si>
  <si>
    <t>E</t>
  </si>
  <si>
    <t>02</t>
  </si>
  <si>
    <t>M001</t>
  </si>
  <si>
    <t>PP</t>
  </si>
  <si>
    <t>AI</t>
  </si>
  <si>
    <t>002</t>
  </si>
  <si>
    <t>SF</t>
  </si>
  <si>
    <t>UR</t>
  </si>
  <si>
    <t>ORIGINAL</t>
  </si>
  <si>
    <t>DENOMINACION</t>
  </si>
  <si>
    <t>CATEGORIAS PROGRAMATICAS</t>
  </si>
  <si>
    <t>TOTAL APROBADO</t>
  </si>
  <si>
    <t xml:space="preserve">TOTAL MODIFICADO </t>
  </si>
  <si>
    <t>TOTAL DEVENGADO</t>
  </si>
  <si>
    <t>TOTAL PAGADO</t>
  </si>
  <si>
    <t>Porcentaje Pagado/Aprob</t>
  </si>
  <si>
    <t>Porcentaje Pagado/Modif</t>
  </si>
  <si>
    <t>Desarrollo Económico</t>
  </si>
  <si>
    <t>Aprobado</t>
  </si>
  <si>
    <t>Modificado</t>
  </si>
  <si>
    <t>Devengado</t>
  </si>
  <si>
    <t>Pagado</t>
  </si>
  <si>
    <t>Ciencia, Tecnología e Innovación</t>
  </si>
  <si>
    <t>Desarrollo Tecnológico</t>
  </si>
  <si>
    <t>Servicios de apoyo administrativo</t>
  </si>
  <si>
    <t>Actividades de apoyo administrativo</t>
  </si>
  <si>
    <t>Agencia Espacial Mexicana</t>
  </si>
  <si>
    <t>Desarrollo tecnológico en materia de transporte</t>
  </si>
  <si>
    <t>Investigación, estudios y proyectos en materia espacial</t>
  </si>
  <si>
    <t>SERVICIOS PERSONALES</t>
  </si>
  <si>
    <t>GASTOS DE OPERACIÓN</t>
  </si>
  <si>
    <t>SUBSIDIOS</t>
  </si>
  <si>
    <t>OTROS DE CORRIENTE</t>
  </si>
  <si>
    <t>SUMA</t>
  </si>
  <si>
    <t>GASTO CORRIENTE</t>
  </si>
  <si>
    <t>TOTAL</t>
  </si>
  <si>
    <t>ESTRUCTURA PORCENTUAL</t>
  </si>
  <si>
    <t>CORRIENTES</t>
  </si>
  <si>
    <t>PENSIONES Y JUVILACIONES</t>
  </si>
  <si>
    <t>PENSIONES Y JUBILACIONES</t>
  </si>
  <si>
    <t>INVERSIONES</t>
  </si>
  <si>
    <t>GASTOS DE INVERSION</t>
  </si>
  <si>
    <t>INVERSION FISICA</t>
  </si>
  <si>
    <t>OTROS DE INVERSION</t>
  </si>
  <si>
    <t>CAPITULO</t>
  </si>
  <si>
    <t>GRUPO</t>
  </si>
  <si>
    <t>Total 11301</t>
  </si>
  <si>
    <t>Total 13101</t>
  </si>
  <si>
    <t>Total 13201</t>
  </si>
  <si>
    <t>Total 13202</t>
  </si>
  <si>
    <t>Total 14101</t>
  </si>
  <si>
    <t>Total 14105</t>
  </si>
  <si>
    <t>Total 14201</t>
  </si>
  <si>
    <t>Total 14301</t>
  </si>
  <si>
    <t>Total 14302</t>
  </si>
  <si>
    <t>Total 14401</t>
  </si>
  <si>
    <t>Total 14405</t>
  </si>
  <si>
    <t>Total 15402</t>
  </si>
  <si>
    <t>Total 15403</t>
  </si>
  <si>
    <t>Total 15901</t>
  </si>
  <si>
    <t>Total 21101</t>
  </si>
  <si>
    <t>Total 21601</t>
  </si>
  <si>
    <t>Total 22104</t>
  </si>
  <si>
    <t>Total 22106</t>
  </si>
  <si>
    <t>Total 22301</t>
  </si>
  <si>
    <t>Total 23201</t>
  </si>
  <si>
    <t>Total 23701</t>
  </si>
  <si>
    <t>Total 24201</t>
  </si>
  <si>
    <t>Total 24501</t>
  </si>
  <si>
    <t>Total 24601</t>
  </si>
  <si>
    <t>Total 24701</t>
  </si>
  <si>
    <t>Total 24801</t>
  </si>
  <si>
    <t>Total 24901</t>
  </si>
  <si>
    <t>Total 25101</t>
  </si>
  <si>
    <t>Total 25501</t>
  </si>
  <si>
    <t>Total 26104</t>
  </si>
  <si>
    <t>Total 27301</t>
  </si>
  <si>
    <t>Total 29101</t>
  </si>
  <si>
    <t>Total 29201</t>
  </si>
  <si>
    <t>Total 29401</t>
  </si>
  <si>
    <t>Total 29601</t>
  </si>
  <si>
    <t>Total 29801</t>
  </si>
  <si>
    <t>Total 31101</t>
  </si>
  <si>
    <t>Total 31301</t>
  </si>
  <si>
    <t>Total 31401</t>
  </si>
  <si>
    <t>Total 31501</t>
  </si>
  <si>
    <t>Total 31603</t>
  </si>
  <si>
    <t>Total 31801</t>
  </si>
  <si>
    <t>Total 31904</t>
  </si>
  <si>
    <t>Total 32201</t>
  </si>
  <si>
    <t>Total 32301</t>
  </si>
  <si>
    <t>Total 32302</t>
  </si>
  <si>
    <t>Total 32503</t>
  </si>
  <si>
    <t>Total 32701</t>
  </si>
  <si>
    <t>Total 33104</t>
  </si>
  <si>
    <t>Total 33105</t>
  </si>
  <si>
    <t>Total 33401</t>
  </si>
  <si>
    <t>Total 33602</t>
  </si>
  <si>
    <t>Total 33604</t>
  </si>
  <si>
    <t>Total 33605</t>
  </si>
  <si>
    <t>Total 33801</t>
  </si>
  <si>
    <t>Total 33903</t>
  </si>
  <si>
    <t>Total 34101</t>
  </si>
  <si>
    <t>Total 34501</t>
  </si>
  <si>
    <t>Total 34701</t>
  </si>
  <si>
    <t>Total 35101</t>
  </si>
  <si>
    <t>Total 35801</t>
  </si>
  <si>
    <t>Total 35901</t>
  </si>
  <si>
    <t>Total 37104</t>
  </si>
  <si>
    <t>Total 37106</t>
  </si>
  <si>
    <t>Total 37204</t>
  </si>
  <si>
    <t>Total 37504</t>
  </si>
  <si>
    <t>Total 37602</t>
  </si>
  <si>
    <t>Total 38301</t>
  </si>
  <si>
    <t>Total 38501</t>
  </si>
  <si>
    <t>Total 39202</t>
  </si>
  <si>
    <t>Total 39401</t>
  </si>
  <si>
    <t>Total 39801</t>
  </si>
  <si>
    <t>Total 49201</t>
  </si>
  <si>
    <t>Total general</t>
  </si>
  <si>
    <r>
      <rPr>
        <sz val="8"/>
        <color indexed="8"/>
        <rFont val="Soberana Sans"/>
      </rPr>
      <t>JZN AGENCIA ESPACIAL MEXICANA</t>
    </r>
  </si>
  <si>
    <t>ESTADO ANALÍTICO DEL EJERCICIO DEL PRESUPUESTO DE EGRESOS EN CLASIFICACIÓN FUNCIONAL-PROGRAMÁTICA</t>
  </si>
  <si>
    <t>55 AGENCIA DE TRANSFORMACIÓN DIGITAL Y TELECOMUNIACIONES</t>
  </si>
  <si>
    <t>Q014</t>
  </si>
  <si>
    <t>AL MES DE MARZO DE 2026</t>
  </si>
  <si>
    <t>(PESOS)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</si>
</sst>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#,##0.00_ ;[Red]\-#,##0.00\ "/>
    <numFmt numFmtId="165" formatCode="000"/>
  </numFmts>
  <fonts count="5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8"/>
      <color indexed="8"/>
      <name val="Soberana Sans"/>
    </font>
  </fonts>
  <fills count="5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  <fill>
      <patternFill patternType="solid">
        <fgColor rgb="FFD3C09B"/>
        <bgColor indexed="64"/>
      </patternFill>
    </fill>
    <fill>
      <patternFill patternType="solid">
        <fgColor indexed="9"/>
        <bgColor indexed="64"/>
      </patternFill>
    </fill>
  </fills>
  <borders count="4">
    <border>
      <left/>
      <right/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23">
    <xf numFmtId="0" fontId="0" fillId="0" borderId="0" xfId="0"/>
    <xf numFmtId="0" fontId="0" fillId="2" borderId="0" xfId="0" applyFill="1"/>
    <xf numFmtId="0" fontId="2" fillId="0" borderId="0" xfId="0" applyFont="1"/>
    <xf numFmtId="43" fontId="0" fillId="0" borderId="0" xfId="1" applyFont="1"/>
    <xf numFmtId="0" fontId="0" fillId="0" borderId="0" xfId="0" applyAlignment="1">
      <alignment horizontal="center"/>
    </xf>
    <xf numFmtId="0" fontId="0" fillId="0" borderId="0" xfId="0" applyAlignment="1">
      <alignment vertical="center"/>
    </xf>
    <xf numFmtId="0" fontId="0" fillId="0" borderId="2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2" xfId="0" applyBorder="1"/>
    <xf numFmtId="0" fontId="0" fillId="0" borderId="1" xfId="0" applyBorder="1"/>
    <xf numFmtId="0" fontId="2" fillId="0" borderId="0" xfId="0" applyFont="1" applyAlignment="1">
      <alignment horizontal="center"/>
    </xf>
    <xf numFmtId="0" fontId="0" fillId="0" borderId="2" xfId="0" applyBorder="1" applyAlignment="1">
      <alignment wrapText="1"/>
    </xf>
    <xf numFmtId="0" fontId="3" fillId="3" borderId="3" xfId="0" applyFont="1" applyFill="1" applyBorder="1" applyAlignment="1">
      <alignment horizontal="center" vertical="center" wrapText="1"/>
    </xf>
    <xf numFmtId="164" fontId="0" fillId="0" borderId="2" xfId="0" applyNumberFormat="1" applyBorder="1"/>
    <xf numFmtId="164" fontId="0" fillId="0" borderId="2" xfId="1" applyNumberFormat="1" applyFont="1" applyFill="1" applyBorder="1"/>
    <xf numFmtId="164" fontId="0" fillId="0" borderId="1" xfId="0" applyNumberFormat="1" applyBorder="1"/>
    <xf numFmtId="165" fontId="0" fillId="0" borderId="2" xfId="0" applyNumberFormat="1" applyBorder="1" applyAlignment="1">
      <alignment horizontal="center"/>
    </xf>
    <xf numFmtId="165" fontId="0" fillId="0" borderId="1" xfId="0" applyNumberFormat="1" applyBorder="1" applyAlignment="1">
      <alignment horizontal="center"/>
    </xf>
    <xf numFmtId="164" fontId="0" fillId="0" borderId="0" xfId="0" applyNumberFormat="1"/>
    <xf numFmtId="0" fontId="3" fillId="3" borderId="3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 wrapText="1"/>
    </xf>
    <xf numFmtId="0" fontId="3" fillId="3" borderId="3" xfId="0" applyFont="1" applyFill="1" applyBorder="1" applyAlignment="1">
      <alignment horizontal="center"/>
    </xf>
    <xf numFmtId="0" fontId="4" fillId="4" borderId="0" xfId="0" applyFont="1" applyFill="1" applyAlignment="1">
      <alignment horizontal="center" vertical="center" wrapText="1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colors>
    <mruColors>
      <color rgb="FFD3C09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64C8C5-DF07-485E-BAF1-3AD6BE0D0BB0}">
  <sheetPr>
    <pageSetUpPr fitToPage="1"/>
  </sheetPr>
  <dimension ref="A1:U96"/>
  <sheetViews>
    <sheetView tabSelected="1" zoomScaleNormal="100" workbookViewId="0">
      <pane ySplit="8" topLeftCell="A9" activePane="bottomLeft" state="frozen"/>
      <selection pane="bottomLeft" sqref="A1:U1"/>
    </sheetView>
  </sheetViews>
  <sheetFormatPr baseColWidth="10" defaultRowHeight="14.4"/>
  <cols>
    <col min="1" max="6" width="5.88671875" style="4" customWidth="1"/>
    <col min="7" max="7" width="35.109375" customWidth="1"/>
    <col min="8" max="12" width="14.6640625" customWidth="1"/>
    <col min="13" max="13" width="13.5546875" customWidth="1"/>
    <col min="14" max="17" width="12.88671875" customWidth="1"/>
    <col min="18" max="18" width="15.88671875" customWidth="1"/>
    <col min="19" max="21" width="14.33203125" customWidth="1"/>
  </cols>
  <sheetData>
    <row r="1" spans="1:21" ht="15" customHeight="1">
      <c r="A1" s="22" t="s">
        <v>134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</row>
    <row r="2" spans="1:21" ht="15" customHeight="1">
      <c r="A2" s="22" t="s">
        <v>135</v>
      </c>
      <c r="B2" s="22"/>
      <c r="C2" s="22"/>
      <c r="D2" s="22"/>
      <c r="E2" s="22"/>
      <c r="F2" s="22"/>
      <c r="G2" s="22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22"/>
    </row>
    <row r="3" spans="1:21" ht="15" customHeight="1">
      <c r="A3" s="22" t="s">
        <v>133</v>
      </c>
      <c r="B3" s="22"/>
      <c r="C3" s="22"/>
      <c r="D3" s="22"/>
      <c r="E3" s="22"/>
      <c r="F3" s="22"/>
      <c r="G3" s="22"/>
      <c r="H3" s="22"/>
      <c r="I3" s="22"/>
      <c r="J3" s="22"/>
      <c r="K3" s="22"/>
      <c r="L3" s="22"/>
      <c r="M3" s="22"/>
      <c r="N3" s="22"/>
      <c r="O3" s="22"/>
      <c r="P3" s="22"/>
      <c r="Q3" s="22"/>
      <c r="R3" s="22"/>
      <c r="S3" s="22"/>
      <c r="T3" s="22"/>
      <c r="U3" s="22"/>
    </row>
    <row r="4" spans="1:21" ht="15" customHeight="1">
      <c r="A4" s="22" t="s">
        <v>138</v>
      </c>
      <c r="B4" s="22"/>
      <c r="C4" s="22"/>
      <c r="D4" s="22"/>
      <c r="E4" s="22"/>
      <c r="F4" s="22"/>
      <c r="G4" s="22"/>
      <c r="H4" s="22"/>
      <c r="I4" s="22"/>
      <c r="J4" s="22"/>
      <c r="K4" s="22"/>
      <c r="L4" s="22"/>
      <c r="M4" s="22"/>
      <c r="N4" s="22"/>
      <c r="O4" s="22"/>
      <c r="P4" s="22"/>
      <c r="Q4" s="22"/>
      <c r="R4" s="22"/>
      <c r="S4" s="22"/>
      <c r="T4" s="22"/>
      <c r="U4" s="22"/>
    </row>
    <row r="5" spans="1:21" ht="15.75" customHeight="1">
      <c r="A5" s="22" t="s">
        <v>137</v>
      </c>
      <c r="B5" s="22"/>
      <c r="C5" s="22"/>
      <c r="D5" s="22"/>
      <c r="E5" s="22"/>
      <c r="F5" s="22"/>
      <c r="G5" s="22"/>
      <c r="H5" s="22"/>
      <c r="I5" s="22"/>
      <c r="J5" s="22"/>
      <c r="K5" s="22"/>
      <c r="L5" s="22"/>
      <c r="M5" s="22"/>
      <c r="N5" s="22"/>
      <c r="O5" s="22"/>
      <c r="P5" s="22"/>
      <c r="Q5" s="22"/>
      <c r="R5" s="22"/>
      <c r="S5" s="22"/>
      <c r="T5" s="22"/>
      <c r="U5" s="22"/>
    </row>
    <row r="6" spans="1:21" s="5" customFormat="1" ht="27" customHeight="1">
      <c r="A6" s="19" t="s">
        <v>23</v>
      </c>
      <c r="B6" s="19"/>
      <c r="C6" s="19"/>
      <c r="D6" s="19"/>
      <c r="E6" s="19"/>
      <c r="F6" s="19"/>
      <c r="G6" s="19" t="s">
        <v>22</v>
      </c>
      <c r="H6" s="19" t="s">
        <v>47</v>
      </c>
      <c r="I6" s="19"/>
      <c r="J6" s="19"/>
      <c r="K6" s="19"/>
      <c r="L6" s="19"/>
      <c r="M6" s="20" t="s">
        <v>51</v>
      </c>
      <c r="N6" s="19" t="s">
        <v>54</v>
      </c>
      <c r="O6" s="19"/>
      <c r="P6" s="19"/>
      <c r="Q6" s="19"/>
      <c r="R6" s="19" t="s">
        <v>48</v>
      </c>
      <c r="S6" s="19"/>
      <c r="T6" s="19"/>
      <c r="U6" s="19"/>
    </row>
    <row r="7" spans="1:21">
      <c r="A7" s="19" t="s">
        <v>3</v>
      </c>
      <c r="B7" s="19" t="s">
        <v>4</v>
      </c>
      <c r="C7" s="19" t="s">
        <v>19</v>
      </c>
      <c r="D7" s="19" t="s">
        <v>17</v>
      </c>
      <c r="E7" s="19" t="s">
        <v>16</v>
      </c>
      <c r="F7" s="19" t="s">
        <v>20</v>
      </c>
      <c r="G7" s="19"/>
      <c r="H7" s="20" t="s">
        <v>42</v>
      </c>
      <c r="I7" s="20" t="s">
        <v>43</v>
      </c>
      <c r="J7" s="20" t="s">
        <v>44</v>
      </c>
      <c r="K7" s="20" t="s">
        <v>45</v>
      </c>
      <c r="L7" s="20" t="s">
        <v>46</v>
      </c>
      <c r="M7" s="20"/>
      <c r="N7" s="20" t="s">
        <v>55</v>
      </c>
      <c r="O7" s="20" t="s">
        <v>44</v>
      </c>
      <c r="P7" s="20" t="s">
        <v>56</v>
      </c>
      <c r="Q7" s="20" t="s">
        <v>46</v>
      </c>
      <c r="R7" s="20" t="s">
        <v>48</v>
      </c>
      <c r="S7" s="21" t="s">
        <v>49</v>
      </c>
      <c r="T7" s="21"/>
      <c r="U7" s="21"/>
    </row>
    <row r="8" spans="1:21" ht="28.8">
      <c r="A8" s="19"/>
      <c r="B8" s="19"/>
      <c r="C8" s="19"/>
      <c r="D8" s="19"/>
      <c r="E8" s="19"/>
      <c r="F8" s="19"/>
      <c r="G8" s="19"/>
      <c r="H8" s="20"/>
      <c r="I8" s="20"/>
      <c r="J8" s="20"/>
      <c r="K8" s="20"/>
      <c r="L8" s="20"/>
      <c r="M8" s="20"/>
      <c r="N8" s="20"/>
      <c r="O8" s="20"/>
      <c r="P8" s="20"/>
      <c r="Q8" s="20"/>
      <c r="R8" s="20"/>
      <c r="S8" s="12" t="s">
        <v>50</v>
      </c>
      <c r="T8" s="12" t="s">
        <v>52</v>
      </c>
      <c r="U8" s="12" t="s">
        <v>53</v>
      </c>
    </row>
    <row r="9" spans="1:21">
      <c r="A9" s="6"/>
      <c r="B9" s="6"/>
      <c r="C9" s="6"/>
      <c r="D9" s="6"/>
      <c r="E9" s="6"/>
      <c r="F9" s="6"/>
      <c r="G9" s="8"/>
      <c r="H9" s="8"/>
      <c r="I9" s="8"/>
      <c r="J9" s="8"/>
      <c r="K9" s="8"/>
      <c r="L9" s="8"/>
      <c r="M9" s="8"/>
      <c r="N9" s="8"/>
      <c r="O9" s="8"/>
      <c r="P9" s="8"/>
      <c r="Q9" s="8"/>
      <c r="R9" s="8"/>
      <c r="S9" s="8"/>
      <c r="T9" s="8"/>
      <c r="U9" s="8"/>
    </row>
    <row r="10" spans="1:21">
      <c r="A10" s="6"/>
      <c r="B10" s="6"/>
      <c r="C10" s="6"/>
      <c r="D10" s="6"/>
      <c r="E10" s="6"/>
      <c r="F10" s="6"/>
      <c r="G10" s="8" t="s">
        <v>24</v>
      </c>
      <c r="H10" s="13">
        <f t="shared" ref="H10:K13" si="0">+H19</f>
        <v>5141912</v>
      </c>
      <c r="I10" s="13">
        <f t="shared" si="0"/>
        <v>2311632</v>
      </c>
      <c r="J10" s="13">
        <f t="shared" si="0"/>
        <v>0</v>
      </c>
      <c r="K10" s="13">
        <f t="shared" si="0"/>
        <v>0</v>
      </c>
      <c r="L10" s="13">
        <f>SUM(H10:K10)</f>
        <v>7453544</v>
      </c>
      <c r="M10" s="13"/>
      <c r="N10" s="13"/>
      <c r="O10" s="13"/>
      <c r="P10" s="13"/>
      <c r="Q10" s="13"/>
      <c r="R10" s="13">
        <f>+L10</f>
        <v>7453544</v>
      </c>
      <c r="S10" s="13">
        <v>100</v>
      </c>
      <c r="T10" s="13"/>
      <c r="U10" s="13"/>
    </row>
    <row r="11" spans="1:21">
      <c r="A11" s="6"/>
      <c r="B11" s="6"/>
      <c r="C11" s="6"/>
      <c r="D11" s="6"/>
      <c r="E11" s="6"/>
      <c r="F11" s="6"/>
      <c r="G11" s="8" t="s">
        <v>25</v>
      </c>
      <c r="H11" s="13">
        <f t="shared" si="0"/>
        <v>6064944.0900000008</v>
      </c>
      <c r="I11" s="13">
        <f t="shared" si="0"/>
        <v>2305656.77</v>
      </c>
      <c r="J11" s="13">
        <f t="shared" si="0"/>
        <v>0</v>
      </c>
      <c r="K11" s="13">
        <f t="shared" si="0"/>
        <v>0</v>
      </c>
      <c r="L11" s="13">
        <f t="shared" ref="L11:L13" si="1">SUM(H11:K11)</f>
        <v>8370600.8600000013</v>
      </c>
      <c r="M11" s="13"/>
      <c r="N11" s="13"/>
      <c r="O11" s="13"/>
      <c r="P11" s="13"/>
      <c r="Q11" s="13"/>
      <c r="R11" s="13">
        <f t="shared" ref="R11:R13" si="2">+L11</f>
        <v>8370600.8600000013</v>
      </c>
      <c r="S11" s="13">
        <v>100</v>
      </c>
      <c r="T11" s="13"/>
      <c r="U11" s="13"/>
    </row>
    <row r="12" spans="1:21">
      <c r="A12" s="6"/>
      <c r="B12" s="6"/>
      <c r="C12" s="6"/>
      <c r="D12" s="6"/>
      <c r="E12" s="6"/>
      <c r="F12" s="6"/>
      <c r="G12" s="8" t="s">
        <v>26</v>
      </c>
      <c r="H12" s="13">
        <f t="shared" si="0"/>
        <v>5539553.4900000012</v>
      </c>
      <c r="I12" s="13">
        <f t="shared" si="0"/>
        <v>11112.8</v>
      </c>
      <c r="J12" s="13">
        <f t="shared" si="0"/>
        <v>0</v>
      </c>
      <c r="K12" s="13">
        <f t="shared" si="0"/>
        <v>0</v>
      </c>
      <c r="L12" s="13">
        <f t="shared" si="1"/>
        <v>5550666.290000001</v>
      </c>
      <c r="M12" s="13"/>
      <c r="N12" s="13"/>
      <c r="O12" s="13"/>
      <c r="P12" s="13"/>
      <c r="Q12" s="13"/>
      <c r="R12" s="13">
        <f t="shared" si="2"/>
        <v>5550666.290000001</v>
      </c>
      <c r="S12" s="13">
        <v>100</v>
      </c>
      <c r="T12" s="13"/>
      <c r="U12" s="13"/>
    </row>
    <row r="13" spans="1:21">
      <c r="A13" s="6"/>
      <c r="B13" s="6"/>
      <c r="C13" s="6"/>
      <c r="D13" s="6"/>
      <c r="E13" s="6"/>
      <c r="F13" s="6"/>
      <c r="G13" s="8" t="s">
        <v>27</v>
      </c>
      <c r="H13" s="13">
        <f t="shared" si="0"/>
        <v>5539553.4900000012</v>
      </c>
      <c r="I13" s="13">
        <f t="shared" si="0"/>
        <v>11112.8</v>
      </c>
      <c r="J13" s="13">
        <f t="shared" si="0"/>
        <v>0</v>
      </c>
      <c r="K13" s="13">
        <f t="shared" si="0"/>
        <v>0</v>
      </c>
      <c r="L13" s="13">
        <f t="shared" si="1"/>
        <v>5550666.290000001</v>
      </c>
      <c r="M13" s="13"/>
      <c r="N13" s="13"/>
      <c r="O13" s="13"/>
      <c r="P13" s="13"/>
      <c r="Q13" s="13"/>
      <c r="R13" s="13">
        <f t="shared" si="2"/>
        <v>5550666.290000001</v>
      </c>
      <c r="S13" s="13">
        <v>100</v>
      </c>
      <c r="T13" s="13"/>
      <c r="U13" s="13"/>
    </row>
    <row r="14" spans="1:21">
      <c r="A14" s="6"/>
      <c r="B14" s="6"/>
      <c r="C14" s="6"/>
      <c r="D14" s="6"/>
      <c r="E14" s="6"/>
      <c r="F14" s="6"/>
      <c r="G14" s="8" t="s">
        <v>28</v>
      </c>
      <c r="H14" s="13">
        <f>(+H13/H10)*100</f>
        <v>107.73333907698151</v>
      </c>
      <c r="I14" s="13">
        <f t="shared" ref="I14:L14" si="3">(+I13/I10)*100</f>
        <v>0.48073395765415949</v>
      </c>
      <c r="J14" s="13">
        <v>0</v>
      </c>
      <c r="K14" s="13">
        <v>0</v>
      </c>
      <c r="L14" s="13">
        <f t="shared" si="3"/>
        <v>74.470161979321531</v>
      </c>
      <c r="M14" s="13"/>
      <c r="N14" s="13"/>
      <c r="O14" s="13"/>
      <c r="P14" s="13"/>
      <c r="Q14" s="13"/>
      <c r="R14" s="13">
        <f t="shared" ref="R14" si="4">(R13/R10)*100</f>
        <v>74.470161979321531</v>
      </c>
      <c r="S14" s="13"/>
      <c r="T14" s="13"/>
      <c r="U14" s="13"/>
    </row>
    <row r="15" spans="1:21">
      <c r="A15" s="6"/>
      <c r="B15" s="6"/>
      <c r="C15" s="6"/>
      <c r="D15" s="6"/>
      <c r="E15" s="6"/>
      <c r="F15" s="6"/>
      <c r="G15" s="8" t="s">
        <v>29</v>
      </c>
      <c r="H15" s="13">
        <f>(+H13/H11)*100</f>
        <v>91.337255674520165</v>
      </c>
      <c r="I15" s="13">
        <f t="shared" ref="I15:L15" si="5">(+I13/I11)*100</f>
        <v>0.48197980482585007</v>
      </c>
      <c r="J15" s="13">
        <v>0</v>
      </c>
      <c r="K15" s="13">
        <v>0</v>
      </c>
      <c r="L15" s="13">
        <f t="shared" si="5"/>
        <v>66.311443859718338</v>
      </c>
      <c r="M15" s="13"/>
      <c r="N15" s="13"/>
      <c r="O15" s="13"/>
      <c r="P15" s="13"/>
      <c r="Q15" s="13"/>
      <c r="R15" s="13">
        <f t="shared" ref="R15" si="6">(+R13/R11)*100</f>
        <v>66.311443859718338</v>
      </c>
      <c r="S15" s="13"/>
      <c r="T15" s="13"/>
      <c r="U15" s="13"/>
    </row>
    <row r="16" spans="1:21">
      <c r="A16" s="6"/>
      <c r="B16" s="6"/>
      <c r="C16" s="6"/>
      <c r="D16" s="6"/>
      <c r="E16" s="6"/>
      <c r="F16" s="6"/>
      <c r="G16" s="8"/>
      <c r="H16" s="13"/>
      <c r="I16" s="13"/>
      <c r="J16" s="13"/>
      <c r="K16" s="13"/>
      <c r="L16" s="13"/>
      <c r="M16" s="13"/>
      <c r="N16" s="13"/>
      <c r="O16" s="13"/>
      <c r="P16" s="13"/>
      <c r="Q16" s="13"/>
      <c r="R16" s="13"/>
      <c r="S16" s="13"/>
      <c r="T16" s="13"/>
      <c r="U16" s="13"/>
    </row>
    <row r="17" spans="1:21">
      <c r="A17" s="6"/>
      <c r="B17" s="6"/>
      <c r="C17" s="6"/>
      <c r="D17" s="6"/>
      <c r="E17" s="6"/>
      <c r="F17" s="6"/>
      <c r="G17" s="8"/>
      <c r="H17" s="13"/>
      <c r="I17" s="13"/>
      <c r="J17" s="13"/>
      <c r="K17" s="13"/>
      <c r="L17" s="13"/>
      <c r="M17" s="13"/>
      <c r="N17" s="13"/>
      <c r="O17" s="13"/>
      <c r="P17" s="13"/>
      <c r="Q17" s="13"/>
      <c r="R17" s="13"/>
      <c r="S17" s="13"/>
      <c r="T17" s="13"/>
      <c r="U17" s="13"/>
    </row>
    <row r="18" spans="1:21">
      <c r="A18" s="6">
        <v>3</v>
      </c>
      <c r="B18" s="6"/>
      <c r="C18" s="6"/>
      <c r="D18" s="6"/>
      <c r="E18" s="6"/>
      <c r="F18" s="6"/>
      <c r="G18" s="8" t="s">
        <v>30</v>
      </c>
      <c r="H18" s="13"/>
      <c r="I18" s="13"/>
      <c r="J18" s="13"/>
      <c r="K18" s="13"/>
      <c r="L18" s="13"/>
      <c r="M18" s="13"/>
      <c r="N18" s="13"/>
      <c r="O18" s="13"/>
      <c r="P18" s="13"/>
      <c r="Q18" s="13"/>
      <c r="R18" s="13"/>
      <c r="S18" s="13"/>
      <c r="T18" s="13"/>
      <c r="U18" s="13"/>
    </row>
    <row r="19" spans="1:21">
      <c r="A19" s="6">
        <v>3</v>
      </c>
      <c r="B19" s="6"/>
      <c r="C19" s="6"/>
      <c r="D19" s="6"/>
      <c r="E19" s="6"/>
      <c r="F19" s="6"/>
      <c r="G19" s="8" t="s">
        <v>31</v>
      </c>
      <c r="H19" s="13">
        <f t="shared" ref="H19:K22" si="7">+H28</f>
        <v>5141912</v>
      </c>
      <c r="I19" s="13">
        <f t="shared" si="7"/>
        <v>2311632</v>
      </c>
      <c r="J19" s="13">
        <f t="shared" si="7"/>
        <v>0</v>
      </c>
      <c r="K19" s="13">
        <f t="shared" si="7"/>
        <v>0</v>
      </c>
      <c r="L19" s="13">
        <f>SUM(H19:K19)</f>
        <v>7453544</v>
      </c>
      <c r="M19" s="13"/>
      <c r="N19" s="13"/>
      <c r="O19" s="13"/>
      <c r="P19" s="13"/>
      <c r="Q19" s="13"/>
      <c r="R19" s="13">
        <f>+L19</f>
        <v>7453544</v>
      </c>
      <c r="S19" s="13">
        <v>100</v>
      </c>
      <c r="T19" s="13"/>
      <c r="U19" s="13"/>
    </row>
    <row r="20" spans="1:21">
      <c r="A20" s="6">
        <v>3</v>
      </c>
      <c r="B20" s="6"/>
      <c r="C20" s="6"/>
      <c r="D20" s="6"/>
      <c r="E20" s="6"/>
      <c r="F20" s="6"/>
      <c r="G20" s="8" t="s">
        <v>32</v>
      </c>
      <c r="H20" s="13">
        <f t="shared" si="7"/>
        <v>6064944.0900000008</v>
      </c>
      <c r="I20" s="13">
        <f t="shared" si="7"/>
        <v>2305656.77</v>
      </c>
      <c r="J20" s="13">
        <f t="shared" si="7"/>
        <v>0</v>
      </c>
      <c r="K20" s="13">
        <f t="shared" si="7"/>
        <v>0</v>
      </c>
      <c r="L20" s="13">
        <f t="shared" ref="L20:L22" si="8">SUM(H20:K20)</f>
        <v>8370600.8600000013</v>
      </c>
      <c r="M20" s="13"/>
      <c r="N20" s="13"/>
      <c r="O20" s="13"/>
      <c r="P20" s="13"/>
      <c r="Q20" s="13"/>
      <c r="R20" s="13">
        <f t="shared" ref="R20:R22" si="9">+L20</f>
        <v>8370600.8600000013</v>
      </c>
      <c r="S20" s="13">
        <v>100</v>
      </c>
      <c r="T20" s="13"/>
      <c r="U20" s="13"/>
    </row>
    <row r="21" spans="1:21">
      <c r="A21" s="6">
        <v>3</v>
      </c>
      <c r="B21" s="6"/>
      <c r="C21" s="6"/>
      <c r="D21" s="6"/>
      <c r="E21" s="6"/>
      <c r="F21" s="6"/>
      <c r="G21" s="8" t="s">
        <v>33</v>
      </c>
      <c r="H21" s="13">
        <f t="shared" si="7"/>
        <v>5539553.4900000012</v>
      </c>
      <c r="I21" s="13">
        <f t="shared" si="7"/>
        <v>11112.8</v>
      </c>
      <c r="J21" s="13">
        <f t="shared" si="7"/>
        <v>0</v>
      </c>
      <c r="K21" s="13">
        <f t="shared" si="7"/>
        <v>0</v>
      </c>
      <c r="L21" s="13">
        <f t="shared" si="8"/>
        <v>5550666.290000001</v>
      </c>
      <c r="M21" s="13"/>
      <c r="N21" s="13"/>
      <c r="O21" s="13"/>
      <c r="P21" s="13"/>
      <c r="Q21" s="13"/>
      <c r="R21" s="13">
        <f t="shared" si="9"/>
        <v>5550666.290000001</v>
      </c>
      <c r="S21" s="13">
        <v>100</v>
      </c>
      <c r="T21" s="13"/>
      <c r="U21" s="13"/>
    </row>
    <row r="22" spans="1:21">
      <c r="A22" s="6">
        <v>3</v>
      </c>
      <c r="B22" s="6"/>
      <c r="C22" s="6"/>
      <c r="D22" s="6"/>
      <c r="E22" s="6"/>
      <c r="F22" s="6"/>
      <c r="G22" s="8" t="s">
        <v>34</v>
      </c>
      <c r="H22" s="13">
        <f t="shared" si="7"/>
        <v>5539553.4900000012</v>
      </c>
      <c r="I22" s="13">
        <f t="shared" si="7"/>
        <v>11112.8</v>
      </c>
      <c r="J22" s="13">
        <f t="shared" si="7"/>
        <v>0</v>
      </c>
      <c r="K22" s="13">
        <f t="shared" si="7"/>
        <v>0</v>
      </c>
      <c r="L22" s="13">
        <f t="shared" si="8"/>
        <v>5550666.290000001</v>
      </c>
      <c r="M22" s="13"/>
      <c r="N22" s="13"/>
      <c r="O22" s="13"/>
      <c r="P22" s="13"/>
      <c r="Q22" s="13"/>
      <c r="R22" s="13">
        <f t="shared" si="9"/>
        <v>5550666.290000001</v>
      </c>
      <c r="S22" s="13">
        <v>100</v>
      </c>
      <c r="T22" s="13"/>
      <c r="U22" s="13"/>
    </row>
    <row r="23" spans="1:21">
      <c r="A23" s="6">
        <v>3</v>
      </c>
      <c r="B23" s="6"/>
      <c r="C23" s="6"/>
      <c r="D23" s="6"/>
      <c r="E23" s="6"/>
      <c r="F23" s="6"/>
      <c r="G23" s="8" t="s">
        <v>28</v>
      </c>
      <c r="H23" s="13">
        <f>(+H22/H19)*100</f>
        <v>107.73333907698151</v>
      </c>
      <c r="I23" s="13">
        <f t="shared" ref="I23:L23" si="10">(+I22/I19)*100</f>
        <v>0.48073395765415949</v>
      </c>
      <c r="J23" s="13">
        <v>0</v>
      </c>
      <c r="K23" s="13">
        <v>0</v>
      </c>
      <c r="L23" s="13">
        <f t="shared" si="10"/>
        <v>74.470161979321531</v>
      </c>
      <c r="M23" s="13"/>
      <c r="N23" s="13"/>
      <c r="O23" s="13"/>
      <c r="P23" s="13"/>
      <c r="Q23" s="13"/>
      <c r="R23" s="13">
        <f t="shared" ref="R23" si="11">(R22/R19)*100</f>
        <v>74.470161979321531</v>
      </c>
      <c r="S23" s="13"/>
      <c r="T23" s="13"/>
      <c r="U23" s="13"/>
    </row>
    <row r="24" spans="1:21">
      <c r="A24" s="6">
        <v>3</v>
      </c>
      <c r="B24" s="6"/>
      <c r="C24" s="6"/>
      <c r="D24" s="6"/>
      <c r="E24" s="6"/>
      <c r="F24" s="6"/>
      <c r="G24" s="8" t="s">
        <v>29</v>
      </c>
      <c r="H24" s="13">
        <f>(+H22/H20)*100</f>
        <v>91.337255674520165</v>
      </c>
      <c r="I24" s="13">
        <f t="shared" ref="I24:L24" si="12">(+I22/I20)*100</f>
        <v>0.48197980482585007</v>
      </c>
      <c r="J24" s="13">
        <v>0</v>
      </c>
      <c r="K24" s="13">
        <v>0</v>
      </c>
      <c r="L24" s="13">
        <f t="shared" si="12"/>
        <v>66.311443859718338</v>
      </c>
      <c r="M24" s="13"/>
      <c r="N24" s="13"/>
      <c r="O24" s="13"/>
      <c r="P24" s="13"/>
      <c r="Q24" s="13"/>
      <c r="R24" s="13">
        <f t="shared" ref="R24" si="13">(+R22/R20)*100</f>
        <v>66.311443859718338</v>
      </c>
      <c r="S24" s="13"/>
      <c r="T24" s="13"/>
      <c r="U24" s="13"/>
    </row>
    <row r="25" spans="1:21">
      <c r="A25" s="6"/>
      <c r="B25" s="6"/>
      <c r="C25" s="6"/>
      <c r="D25" s="6"/>
      <c r="E25" s="6"/>
      <c r="F25" s="6"/>
      <c r="G25" s="8"/>
      <c r="H25" s="13"/>
      <c r="I25" s="13"/>
      <c r="J25" s="13"/>
      <c r="K25" s="13"/>
      <c r="L25" s="13"/>
      <c r="M25" s="13"/>
      <c r="N25" s="13"/>
      <c r="O25" s="13"/>
      <c r="P25" s="13"/>
      <c r="Q25" s="13"/>
      <c r="R25" s="13"/>
      <c r="S25" s="13"/>
      <c r="T25" s="13"/>
      <c r="U25" s="13"/>
    </row>
    <row r="26" spans="1:21">
      <c r="A26" s="6"/>
      <c r="B26" s="6"/>
      <c r="C26" s="6"/>
      <c r="D26" s="6"/>
      <c r="E26" s="6"/>
      <c r="F26" s="6"/>
      <c r="G26" s="8"/>
      <c r="H26" s="13"/>
      <c r="I26" s="13"/>
      <c r="J26" s="13"/>
      <c r="K26" s="13"/>
      <c r="L26" s="13"/>
      <c r="M26" s="13"/>
      <c r="N26" s="13"/>
      <c r="O26" s="13"/>
      <c r="P26" s="13"/>
      <c r="Q26" s="13"/>
      <c r="R26" s="13"/>
      <c r="S26" s="13"/>
      <c r="T26" s="13"/>
      <c r="U26" s="13"/>
    </row>
    <row r="27" spans="1:21">
      <c r="A27" s="6">
        <v>3</v>
      </c>
      <c r="B27" s="6">
        <v>8</v>
      </c>
      <c r="C27" s="6"/>
      <c r="D27" s="6"/>
      <c r="E27" s="6"/>
      <c r="F27" s="6"/>
      <c r="G27" s="8" t="s">
        <v>35</v>
      </c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</row>
    <row r="28" spans="1:21">
      <c r="A28" s="6">
        <v>3</v>
      </c>
      <c r="B28" s="6">
        <v>8</v>
      </c>
      <c r="C28" s="6"/>
      <c r="D28" s="6"/>
      <c r="E28" s="6"/>
      <c r="F28" s="6"/>
      <c r="G28" s="8" t="s">
        <v>31</v>
      </c>
      <c r="H28" s="13">
        <f t="shared" ref="H28:K31" si="14">+H37</f>
        <v>5141912</v>
      </c>
      <c r="I28" s="13">
        <f t="shared" si="14"/>
        <v>2311632</v>
      </c>
      <c r="J28" s="13">
        <f t="shared" si="14"/>
        <v>0</v>
      </c>
      <c r="K28" s="13">
        <f t="shared" si="14"/>
        <v>0</v>
      </c>
      <c r="L28" s="13">
        <f>SUM(H28:K28)</f>
        <v>7453544</v>
      </c>
      <c r="M28" s="13"/>
      <c r="N28" s="13"/>
      <c r="O28" s="13"/>
      <c r="P28" s="13"/>
      <c r="Q28" s="13"/>
      <c r="R28" s="13">
        <f>+L28</f>
        <v>7453544</v>
      </c>
      <c r="S28" s="13">
        <v>100</v>
      </c>
      <c r="T28" s="13"/>
      <c r="U28" s="13"/>
    </row>
    <row r="29" spans="1:21">
      <c r="A29" s="6">
        <v>3</v>
      </c>
      <c r="B29" s="6">
        <v>8</v>
      </c>
      <c r="C29" s="6"/>
      <c r="D29" s="6"/>
      <c r="E29" s="6"/>
      <c r="F29" s="6"/>
      <c r="G29" s="8" t="s">
        <v>32</v>
      </c>
      <c r="H29" s="13">
        <f t="shared" si="14"/>
        <v>6064944.0900000008</v>
      </c>
      <c r="I29" s="13">
        <f t="shared" si="14"/>
        <v>2305656.77</v>
      </c>
      <c r="J29" s="13">
        <f t="shared" si="14"/>
        <v>0</v>
      </c>
      <c r="K29" s="13">
        <f t="shared" si="14"/>
        <v>0</v>
      </c>
      <c r="L29" s="13">
        <f t="shared" ref="L29:L31" si="15">SUM(H29:K29)</f>
        <v>8370600.8600000013</v>
      </c>
      <c r="M29" s="13"/>
      <c r="N29" s="13"/>
      <c r="O29" s="13"/>
      <c r="P29" s="13"/>
      <c r="Q29" s="13"/>
      <c r="R29" s="13">
        <f t="shared" ref="R29:R31" si="16">+L29</f>
        <v>8370600.8600000013</v>
      </c>
      <c r="S29" s="13">
        <v>100</v>
      </c>
      <c r="T29" s="13"/>
      <c r="U29" s="13"/>
    </row>
    <row r="30" spans="1:21">
      <c r="A30" s="6">
        <v>3</v>
      </c>
      <c r="B30" s="6">
        <v>8</v>
      </c>
      <c r="C30" s="6"/>
      <c r="D30" s="6"/>
      <c r="E30" s="6"/>
      <c r="F30" s="6"/>
      <c r="G30" s="8" t="s">
        <v>33</v>
      </c>
      <c r="H30" s="13">
        <f t="shared" si="14"/>
        <v>5539553.4900000012</v>
      </c>
      <c r="I30" s="13">
        <f t="shared" si="14"/>
        <v>11112.8</v>
      </c>
      <c r="J30" s="13">
        <f t="shared" si="14"/>
        <v>0</v>
      </c>
      <c r="K30" s="13">
        <f t="shared" si="14"/>
        <v>0</v>
      </c>
      <c r="L30" s="13">
        <f t="shared" si="15"/>
        <v>5550666.290000001</v>
      </c>
      <c r="M30" s="13"/>
      <c r="N30" s="13"/>
      <c r="O30" s="13"/>
      <c r="P30" s="13"/>
      <c r="Q30" s="13"/>
      <c r="R30" s="13">
        <f t="shared" si="16"/>
        <v>5550666.290000001</v>
      </c>
      <c r="S30" s="13">
        <v>100</v>
      </c>
      <c r="T30" s="13"/>
      <c r="U30" s="13"/>
    </row>
    <row r="31" spans="1:21">
      <c r="A31" s="6">
        <v>3</v>
      </c>
      <c r="B31" s="6">
        <v>8</v>
      </c>
      <c r="C31" s="6"/>
      <c r="D31" s="6"/>
      <c r="E31" s="6"/>
      <c r="F31" s="6"/>
      <c r="G31" s="8" t="s">
        <v>34</v>
      </c>
      <c r="H31" s="13">
        <f t="shared" si="14"/>
        <v>5539553.4900000012</v>
      </c>
      <c r="I31" s="13">
        <f t="shared" si="14"/>
        <v>11112.8</v>
      </c>
      <c r="J31" s="13">
        <f t="shared" si="14"/>
        <v>0</v>
      </c>
      <c r="K31" s="13">
        <f t="shared" si="14"/>
        <v>0</v>
      </c>
      <c r="L31" s="13">
        <f t="shared" si="15"/>
        <v>5550666.290000001</v>
      </c>
      <c r="M31" s="13"/>
      <c r="N31" s="13"/>
      <c r="O31" s="13"/>
      <c r="P31" s="13"/>
      <c r="Q31" s="13"/>
      <c r="R31" s="13">
        <f t="shared" si="16"/>
        <v>5550666.290000001</v>
      </c>
      <c r="S31" s="13">
        <v>100</v>
      </c>
      <c r="T31" s="13"/>
      <c r="U31" s="13"/>
    </row>
    <row r="32" spans="1:21">
      <c r="A32" s="6">
        <v>3</v>
      </c>
      <c r="B32" s="6">
        <v>8</v>
      </c>
      <c r="C32" s="6"/>
      <c r="D32" s="6"/>
      <c r="E32" s="6"/>
      <c r="F32" s="6"/>
      <c r="G32" s="8" t="s">
        <v>28</v>
      </c>
      <c r="H32" s="13">
        <f>(+H31/H28)*100</f>
        <v>107.73333907698151</v>
      </c>
      <c r="I32" s="13">
        <f t="shared" ref="I32:L32" si="17">(+I31/I28)*100</f>
        <v>0.48073395765415949</v>
      </c>
      <c r="J32" s="13">
        <v>0</v>
      </c>
      <c r="K32" s="13">
        <v>0</v>
      </c>
      <c r="L32" s="13">
        <f t="shared" si="17"/>
        <v>74.470161979321531</v>
      </c>
      <c r="M32" s="13"/>
      <c r="N32" s="13"/>
      <c r="O32" s="13"/>
      <c r="P32" s="13"/>
      <c r="Q32" s="13"/>
      <c r="R32" s="13">
        <f t="shared" ref="R32" si="18">(R31/R28)*100</f>
        <v>74.470161979321531</v>
      </c>
      <c r="S32" s="13"/>
      <c r="T32" s="13"/>
      <c r="U32" s="13"/>
    </row>
    <row r="33" spans="1:21">
      <c r="A33" s="6">
        <v>3</v>
      </c>
      <c r="B33" s="6">
        <v>8</v>
      </c>
      <c r="C33" s="6"/>
      <c r="D33" s="6"/>
      <c r="E33" s="6"/>
      <c r="F33" s="6"/>
      <c r="G33" s="8" t="s">
        <v>29</v>
      </c>
      <c r="H33" s="13">
        <f>(+H31/H29)*100</f>
        <v>91.337255674520165</v>
      </c>
      <c r="I33" s="13">
        <f t="shared" ref="I33:L33" si="19">(+I31/I29)*100</f>
        <v>0.48197980482585007</v>
      </c>
      <c r="J33" s="13">
        <v>0</v>
      </c>
      <c r="K33" s="13">
        <v>0</v>
      </c>
      <c r="L33" s="13">
        <f t="shared" si="19"/>
        <v>66.311443859718338</v>
      </c>
      <c r="M33" s="13"/>
      <c r="N33" s="13"/>
      <c r="O33" s="13"/>
      <c r="P33" s="13"/>
      <c r="Q33" s="13"/>
      <c r="R33" s="13">
        <f t="shared" ref="R33" si="20">(+R31/R29)*100</f>
        <v>66.311443859718338</v>
      </c>
      <c r="S33" s="13"/>
      <c r="T33" s="13"/>
      <c r="U33" s="13"/>
    </row>
    <row r="34" spans="1:21">
      <c r="A34" s="6"/>
      <c r="B34" s="6"/>
      <c r="C34" s="6"/>
      <c r="D34" s="6"/>
      <c r="E34" s="6"/>
      <c r="F34" s="6"/>
      <c r="G34" s="8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</row>
    <row r="35" spans="1:21">
      <c r="A35" s="6"/>
      <c r="B35" s="6"/>
      <c r="C35" s="6"/>
      <c r="D35" s="6"/>
      <c r="E35" s="6"/>
      <c r="F35" s="6"/>
      <c r="G35" s="8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</row>
    <row r="36" spans="1:21">
      <c r="A36" s="6">
        <v>3</v>
      </c>
      <c r="B36" s="6">
        <v>8</v>
      </c>
      <c r="C36" s="6" t="s">
        <v>14</v>
      </c>
      <c r="D36" s="6"/>
      <c r="E36" s="6"/>
      <c r="F36" s="6"/>
      <c r="G36" s="8" t="s">
        <v>36</v>
      </c>
      <c r="H36" s="13"/>
      <c r="I36" s="13"/>
      <c r="J36" s="13"/>
      <c r="K36" s="13"/>
      <c r="L36" s="13"/>
      <c r="M36" s="13"/>
      <c r="N36" s="13"/>
      <c r="O36" s="13"/>
      <c r="P36" s="13"/>
      <c r="Q36" s="13"/>
      <c r="R36" s="13"/>
      <c r="S36" s="13"/>
      <c r="T36" s="13"/>
      <c r="U36" s="13"/>
    </row>
    <row r="37" spans="1:21">
      <c r="A37" s="6">
        <v>3</v>
      </c>
      <c r="B37" s="6">
        <v>8</v>
      </c>
      <c r="C37" s="6" t="s">
        <v>14</v>
      </c>
      <c r="D37" s="6"/>
      <c r="E37" s="6"/>
      <c r="F37" s="6"/>
      <c r="G37" s="8" t="s">
        <v>31</v>
      </c>
      <c r="H37" s="13">
        <f t="shared" ref="H37:K40" si="21">+H46+H73</f>
        <v>5141912</v>
      </c>
      <c r="I37" s="13">
        <f t="shared" si="21"/>
        <v>2311632</v>
      </c>
      <c r="J37" s="13">
        <f t="shared" si="21"/>
        <v>0</v>
      </c>
      <c r="K37" s="13">
        <f t="shared" si="21"/>
        <v>0</v>
      </c>
      <c r="L37" s="13">
        <f>SUM(H37:K37)</f>
        <v>7453544</v>
      </c>
      <c r="M37" s="13"/>
      <c r="N37" s="13"/>
      <c r="O37" s="13"/>
      <c r="P37" s="13"/>
      <c r="Q37" s="13"/>
      <c r="R37" s="13">
        <f>+L37</f>
        <v>7453544</v>
      </c>
      <c r="S37" s="13">
        <v>100</v>
      </c>
      <c r="T37" s="13"/>
      <c r="U37" s="13"/>
    </row>
    <row r="38" spans="1:21">
      <c r="A38" s="6">
        <v>3</v>
      </c>
      <c r="B38" s="6">
        <v>8</v>
      </c>
      <c r="C38" s="6" t="s">
        <v>14</v>
      </c>
      <c r="D38" s="6"/>
      <c r="E38" s="6"/>
      <c r="F38" s="6"/>
      <c r="G38" s="8" t="s">
        <v>32</v>
      </c>
      <c r="H38" s="13">
        <f t="shared" si="21"/>
        <v>6064944.0900000008</v>
      </c>
      <c r="I38" s="13">
        <f t="shared" si="21"/>
        <v>2305656.77</v>
      </c>
      <c r="J38" s="13">
        <f t="shared" si="21"/>
        <v>0</v>
      </c>
      <c r="K38" s="13">
        <f t="shared" si="21"/>
        <v>0</v>
      </c>
      <c r="L38" s="13">
        <f t="shared" ref="L38:L40" si="22">SUM(H38:K38)</f>
        <v>8370600.8600000013</v>
      </c>
      <c r="M38" s="13"/>
      <c r="N38" s="13"/>
      <c r="O38" s="13"/>
      <c r="P38" s="13"/>
      <c r="Q38" s="13"/>
      <c r="R38" s="13">
        <f t="shared" ref="R38:R40" si="23">+L38</f>
        <v>8370600.8600000013</v>
      </c>
      <c r="S38" s="13">
        <v>100</v>
      </c>
      <c r="T38" s="13"/>
      <c r="U38" s="13"/>
    </row>
    <row r="39" spans="1:21">
      <c r="A39" s="6">
        <v>3</v>
      </c>
      <c r="B39" s="6">
        <v>8</v>
      </c>
      <c r="C39" s="6" t="s">
        <v>14</v>
      </c>
      <c r="D39" s="6"/>
      <c r="E39" s="6"/>
      <c r="F39" s="6"/>
      <c r="G39" s="8" t="s">
        <v>33</v>
      </c>
      <c r="H39" s="13">
        <f t="shared" si="21"/>
        <v>5539553.4900000012</v>
      </c>
      <c r="I39" s="13">
        <f t="shared" si="21"/>
        <v>11112.8</v>
      </c>
      <c r="J39" s="13">
        <f t="shared" si="21"/>
        <v>0</v>
      </c>
      <c r="K39" s="13">
        <f t="shared" si="21"/>
        <v>0</v>
      </c>
      <c r="L39" s="13">
        <f t="shared" si="22"/>
        <v>5550666.290000001</v>
      </c>
      <c r="M39" s="13"/>
      <c r="N39" s="13"/>
      <c r="O39" s="13"/>
      <c r="P39" s="13"/>
      <c r="Q39" s="13"/>
      <c r="R39" s="13">
        <f t="shared" si="23"/>
        <v>5550666.290000001</v>
      </c>
      <c r="S39" s="13">
        <v>100</v>
      </c>
      <c r="T39" s="13"/>
      <c r="U39" s="13"/>
    </row>
    <row r="40" spans="1:21">
      <c r="A40" s="6">
        <v>3</v>
      </c>
      <c r="B40" s="6">
        <v>8</v>
      </c>
      <c r="C40" s="6" t="s">
        <v>14</v>
      </c>
      <c r="D40" s="6"/>
      <c r="E40" s="6"/>
      <c r="F40" s="6"/>
      <c r="G40" s="8" t="s">
        <v>34</v>
      </c>
      <c r="H40" s="13">
        <f t="shared" si="21"/>
        <v>5539553.4900000012</v>
      </c>
      <c r="I40" s="13">
        <f t="shared" si="21"/>
        <v>11112.8</v>
      </c>
      <c r="J40" s="13">
        <f t="shared" si="21"/>
        <v>0</v>
      </c>
      <c r="K40" s="13">
        <f t="shared" si="21"/>
        <v>0</v>
      </c>
      <c r="L40" s="13">
        <f t="shared" si="22"/>
        <v>5550666.290000001</v>
      </c>
      <c r="M40" s="13"/>
      <c r="N40" s="13"/>
      <c r="O40" s="13"/>
      <c r="P40" s="13"/>
      <c r="Q40" s="13"/>
      <c r="R40" s="13">
        <f t="shared" si="23"/>
        <v>5550666.290000001</v>
      </c>
      <c r="S40" s="13">
        <v>100</v>
      </c>
      <c r="T40" s="13"/>
      <c r="U40" s="13"/>
    </row>
    <row r="41" spans="1:21">
      <c r="A41" s="6">
        <v>3</v>
      </c>
      <c r="B41" s="6">
        <v>8</v>
      </c>
      <c r="C41" s="6" t="s">
        <v>14</v>
      </c>
      <c r="D41" s="6"/>
      <c r="E41" s="6"/>
      <c r="F41" s="6"/>
      <c r="G41" s="8" t="s">
        <v>28</v>
      </c>
      <c r="H41" s="13">
        <f>(+H40/H37)*100</f>
        <v>107.73333907698151</v>
      </c>
      <c r="I41" s="13">
        <f t="shared" ref="I41:L41" si="24">(+I40/I37)*100</f>
        <v>0.48073395765415949</v>
      </c>
      <c r="J41" s="13">
        <v>0</v>
      </c>
      <c r="K41" s="13">
        <v>0</v>
      </c>
      <c r="L41" s="13">
        <f t="shared" si="24"/>
        <v>74.470161979321531</v>
      </c>
      <c r="M41" s="13"/>
      <c r="N41" s="13"/>
      <c r="O41" s="13"/>
      <c r="P41" s="13"/>
      <c r="Q41" s="13"/>
      <c r="R41" s="13">
        <f t="shared" ref="R41" si="25">(R40/R37)*100</f>
        <v>74.470161979321531</v>
      </c>
      <c r="S41" s="13"/>
      <c r="T41" s="13"/>
      <c r="U41" s="13"/>
    </row>
    <row r="42" spans="1:21">
      <c r="A42" s="6">
        <v>3</v>
      </c>
      <c r="B42" s="6">
        <v>8</v>
      </c>
      <c r="C42" s="6" t="s">
        <v>14</v>
      </c>
      <c r="D42" s="6"/>
      <c r="E42" s="6"/>
      <c r="F42" s="6"/>
      <c r="G42" s="8" t="s">
        <v>29</v>
      </c>
      <c r="H42" s="13">
        <f>(+H40/H38)*100</f>
        <v>91.337255674520165</v>
      </c>
      <c r="I42" s="13">
        <f t="shared" ref="I42:L42" si="26">(+I40/I38)*100</f>
        <v>0.48197980482585007</v>
      </c>
      <c r="J42" s="13">
        <v>0</v>
      </c>
      <c r="K42" s="13">
        <v>0</v>
      </c>
      <c r="L42" s="13">
        <f t="shared" si="26"/>
        <v>66.311443859718338</v>
      </c>
      <c r="M42" s="13"/>
      <c r="N42" s="13"/>
      <c r="O42" s="13"/>
      <c r="P42" s="13"/>
      <c r="Q42" s="13"/>
      <c r="R42" s="13">
        <f t="shared" ref="R42" si="27">(+R40/R38)*100</f>
        <v>66.311443859718338</v>
      </c>
      <c r="S42" s="13"/>
      <c r="T42" s="13"/>
      <c r="U42" s="13"/>
    </row>
    <row r="43" spans="1:21">
      <c r="A43" s="6"/>
      <c r="B43" s="6"/>
      <c r="C43" s="6"/>
      <c r="D43" s="6"/>
      <c r="E43" s="6"/>
      <c r="F43" s="6"/>
      <c r="G43" s="8"/>
      <c r="H43" s="13"/>
      <c r="I43" s="13"/>
      <c r="J43" s="13"/>
      <c r="K43" s="13"/>
      <c r="L43" s="13"/>
      <c r="M43" s="13"/>
      <c r="N43" s="13"/>
      <c r="O43" s="13"/>
      <c r="P43" s="13"/>
      <c r="Q43" s="13"/>
      <c r="R43" s="13"/>
      <c r="S43" s="13"/>
      <c r="T43" s="13"/>
      <c r="U43" s="13"/>
    </row>
    <row r="44" spans="1:21">
      <c r="A44" s="6"/>
      <c r="B44" s="6"/>
      <c r="C44" s="6"/>
      <c r="D44" s="6"/>
      <c r="E44" s="6"/>
      <c r="F44" s="6"/>
      <c r="G44" s="8"/>
      <c r="H44" s="13"/>
      <c r="I44" s="13"/>
      <c r="J44" s="13"/>
      <c r="K44" s="13"/>
      <c r="L44" s="13"/>
      <c r="M44" s="13"/>
      <c r="N44" s="13"/>
      <c r="O44" s="13"/>
      <c r="P44" s="13"/>
      <c r="Q44" s="13"/>
      <c r="R44" s="13"/>
      <c r="S44" s="13"/>
      <c r="T44" s="13"/>
      <c r="U44" s="13"/>
    </row>
    <row r="45" spans="1:21">
      <c r="A45" s="6">
        <v>3</v>
      </c>
      <c r="B45" s="6">
        <v>8</v>
      </c>
      <c r="C45" s="6" t="s">
        <v>14</v>
      </c>
      <c r="D45" s="6" t="s">
        <v>18</v>
      </c>
      <c r="E45" s="6"/>
      <c r="F45" s="6"/>
      <c r="G45" s="8" t="s">
        <v>37</v>
      </c>
      <c r="H45" s="13"/>
      <c r="I45" s="13"/>
      <c r="J45" s="13"/>
      <c r="K45" s="13"/>
      <c r="L45" s="13"/>
      <c r="M45" s="13"/>
      <c r="N45" s="13"/>
      <c r="O45" s="13"/>
      <c r="P45" s="13"/>
      <c r="Q45" s="13"/>
      <c r="R45" s="13"/>
      <c r="S45" s="13"/>
      <c r="T45" s="13"/>
      <c r="U45" s="13"/>
    </row>
    <row r="46" spans="1:21">
      <c r="A46" s="6">
        <v>3</v>
      </c>
      <c r="B46" s="6">
        <v>8</v>
      </c>
      <c r="C46" s="6" t="s">
        <v>14</v>
      </c>
      <c r="D46" s="6" t="s">
        <v>18</v>
      </c>
      <c r="E46" s="6"/>
      <c r="F46" s="6"/>
      <c r="G46" s="8" t="s">
        <v>31</v>
      </c>
      <c r="H46" s="13">
        <f t="shared" ref="H46:K49" si="28">+H55</f>
        <v>0</v>
      </c>
      <c r="I46" s="13">
        <f t="shared" si="28"/>
        <v>326382</v>
      </c>
      <c r="J46" s="13">
        <f t="shared" si="28"/>
        <v>0</v>
      </c>
      <c r="K46" s="13">
        <f t="shared" si="28"/>
        <v>0</v>
      </c>
      <c r="L46" s="13">
        <f>SUM(H46:K46)</f>
        <v>326382</v>
      </c>
      <c r="M46" s="13"/>
      <c r="N46" s="13"/>
      <c r="O46" s="13"/>
      <c r="P46" s="13"/>
      <c r="Q46" s="13"/>
      <c r="R46" s="13">
        <f>+L46</f>
        <v>326382</v>
      </c>
      <c r="S46" s="13">
        <v>100</v>
      </c>
      <c r="T46" s="13"/>
      <c r="U46" s="13"/>
    </row>
    <row r="47" spans="1:21">
      <c r="A47" s="6">
        <v>3</v>
      </c>
      <c r="B47" s="6">
        <v>8</v>
      </c>
      <c r="C47" s="6" t="s">
        <v>14</v>
      </c>
      <c r="D47" s="6" t="s">
        <v>18</v>
      </c>
      <c r="E47" s="6"/>
      <c r="F47" s="6"/>
      <c r="G47" s="8" t="s">
        <v>32</v>
      </c>
      <c r="H47" s="13">
        <f t="shared" si="28"/>
        <v>0</v>
      </c>
      <c r="I47" s="13">
        <f t="shared" si="28"/>
        <v>302382</v>
      </c>
      <c r="J47" s="13">
        <f t="shared" si="28"/>
        <v>0</v>
      </c>
      <c r="K47" s="13">
        <f t="shared" si="28"/>
        <v>0</v>
      </c>
      <c r="L47" s="13">
        <f t="shared" ref="L47:L49" si="29">SUM(H47:K47)</f>
        <v>302382</v>
      </c>
      <c r="M47" s="13"/>
      <c r="N47" s="13"/>
      <c r="O47" s="13"/>
      <c r="P47" s="13"/>
      <c r="Q47" s="13"/>
      <c r="R47" s="13">
        <f t="shared" ref="R47:R49" si="30">+L47</f>
        <v>302382</v>
      </c>
      <c r="S47" s="13">
        <v>100</v>
      </c>
      <c r="T47" s="13"/>
      <c r="U47" s="13"/>
    </row>
    <row r="48" spans="1:21">
      <c r="A48" s="6">
        <v>3</v>
      </c>
      <c r="B48" s="6">
        <v>8</v>
      </c>
      <c r="C48" s="6" t="s">
        <v>14</v>
      </c>
      <c r="D48" s="6" t="s">
        <v>18</v>
      </c>
      <c r="E48" s="6"/>
      <c r="F48" s="6"/>
      <c r="G48" s="8" t="s">
        <v>33</v>
      </c>
      <c r="H48" s="13">
        <f t="shared" si="28"/>
        <v>0</v>
      </c>
      <c r="I48" s="13">
        <f t="shared" si="28"/>
        <v>0</v>
      </c>
      <c r="J48" s="13">
        <f t="shared" si="28"/>
        <v>0</v>
      </c>
      <c r="K48" s="13">
        <f t="shared" si="28"/>
        <v>0</v>
      </c>
      <c r="L48" s="13">
        <f t="shared" si="29"/>
        <v>0</v>
      </c>
      <c r="M48" s="13"/>
      <c r="N48" s="13"/>
      <c r="O48" s="13"/>
      <c r="P48" s="13"/>
      <c r="Q48" s="13"/>
      <c r="R48" s="13">
        <f t="shared" si="30"/>
        <v>0</v>
      </c>
      <c r="S48" s="13">
        <v>100</v>
      </c>
      <c r="T48" s="13"/>
      <c r="U48" s="13"/>
    </row>
    <row r="49" spans="1:21">
      <c r="A49" s="6">
        <v>3</v>
      </c>
      <c r="B49" s="6">
        <v>8</v>
      </c>
      <c r="C49" s="6" t="s">
        <v>14</v>
      </c>
      <c r="D49" s="6" t="s">
        <v>18</v>
      </c>
      <c r="E49" s="6"/>
      <c r="F49" s="6"/>
      <c r="G49" s="8" t="s">
        <v>34</v>
      </c>
      <c r="H49" s="13">
        <f t="shared" si="28"/>
        <v>0</v>
      </c>
      <c r="I49" s="13">
        <f t="shared" si="28"/>
        <v>0</v>
      </c>
      <c r="J49" s="13">
        <f t="shared" si="28"/>
        <v>0</v>
      </c>
      <c r="K49" s="13">
        <f t="shared" si="28"/>
        <v>0</v>
      </c>
      <c r="L49" s="13">
        <f t="shared" si="29"/>
        <v>0</v>
      </c>
      <c r="M49" s="13"/>
      <c r="N49" s="13"/>
      <c r="O49" s="13"/>
      <c r="P49" s="13"/>
      <c r="Q49" s="13"/>
      <c r="R49" s="13">
        <f t="shared" si="30"/>
        <v>0</v>
      </c>
      <c r="S49" s="13">
        <v>100</v>
      </c>
      <c r="T49" s="13"/>
      <c r="U49" s="13"/>
    </row>
    <row r="50" spans="1:21">
      <c r="A50" s="6">
        <v>3</v>
      </c>
      <c r="B50" s="6">
        <v>8</v>
      </c>
      <c r="C50" s="6" t="s">
        <v>14</v>
      </c>
      <c r="D50" s="6" t="s">
        <v>18</v>
      </c>
      <c r="E50" s="6"/>
      <c r="F50" s="6"/>
      <c r="G50" s="8" t="s">
        <v>28</v>
      </c>
      <c r="H50" s="13">
        <v>0</v>
      </c>
      <c r="I50" s="13">
        <f>(+I49/I46)*100</f>
        <v>0</v>
      </c>
      <c r="J50" s="13">
        <v>0</v>
      </c>
      <c r="K50" s="13">
        <v>0</v>
      </c>
      <c r="L50" s="13">
        <f t="shared" ref="L50" si="31">(+L49/L46)*100</f>
        <v>0</v>
      </c>
      <c r="M50" s="13"/>
      <c r="N50" s="13"/>
      <c r="O50" s="13"/>
      <c r="P50" s="13"/>
      <c r="Q50" s="13"/>
      <c r="R50" s="13">
        <f t="shared" ref="R50" si="32">(R49/R46)*100</f>
        <v>0</v>
      </c>
      <c r="S50" s="13"/>
      <c r="T50" s="13"/>
      <c r="U50" s="13"/>
    </row>
    <row r="51" spans="1:21">
      <c r="A51" s="6">
        <v>3</v>
      </c>
      <c r="B51" s="6">
        <v>8</v>
      </c>
      <c r="C51" s="6" t="s">
        <v>14</v>
      </c>
      <c r="D51" s="6" t="s">
        <v>18</v>
      </c>
      <c r="E51" s="6"/>
      <c r="F51" s="6"/>
      <c r="G51" s="8" t="s">
        <v>29</v>
      </c>
      <c r="H51" s="13">
        <v>0</v>
      </c>
      <c r="I51" s="13">
        <f>(+I49/I47)*100</f>
        <v>0</v>
      </c>
      <c r="J51" s="13">
        <v>0</v>
      </c>
      <c r="K51" s="13">
        <v>0</v>
      </c>
      <c r="L51" s="13">
        <f t="shared" ref="L51" si="33">(+L49/L47)*100</f>
        <v>0</v>
      </c>
      <c r="M51" s="13"/>
      <c r="N51" s="13"/>
      <c r="O51" s="13"/>
      <c r="P51" s="13"/>
      <c r="Q51" s="13"/>
      <c r="R51" s="13">
        <f t="shared" ref="R51" si="34">(+R49/R47)*100</f>
        <v>0</v>
      </c>
      <c r="S51" s="13"/>
      <c r="T51" s="13"/>
      <c r="U51" s="13"/>
    </row>
    <row r="52" spans="1:21">
      <c r="A52" s="6"/>
      <c r="B52" s="6"/>
      <c r="C52" s="6"/>
      <c r="D52" s="6"/>
      <c r="E52" s="6"/>
      <c r="F52" s="6"/>
      <c r="G52" s="8"/>
      <c r="H52" s="13"/>
      <c r="I52" s="13"/>
      <c r="J52" s="13"/>
      <c r="K52" s="13"/>
      <c r="L52" s="13"/>
      <c r="M52" s="13"/>
      <c r="N52" s="13"/>
      <c r="O52" s="13"/>
      <c r="P52" s="13"/>
      <c r="Q52" s="13"/>
      <c r="R52" s="13"/>
      <c r="S52" s="13"/>
      <c r="T52" s="13"/>
      <c r="U52" s="13"/>
    </row>
    <row r="53" spans="1:21">
      <c r="A53" s="6"/>
      <c r="B53" s="6"/>
      <c r="C53" s="6"/>
      <c r="D53" s="6"/>
      <c r="E53" s="6"/>
      <c r="F53" s="6"/>
      <c r="G53" s="8"/>
      <c r="H53" s="13"/>
      <c r="I53" s="13"/>
      <c r="J53" s="13"/>
      <c r="K53" s="13"/>
      <c r="L53" s="13"/>
      <c r="M53" s="13"/>
      <c r="N53" s="13"/>
      <c r="O53" s="13"/>
      <c r="P53" s="13"/>
      <c r="Q53" s="13"/>
      <c r="R53" s="13"/>
      <c r="S53" s="13"/>
      <c r="T53" s="13"/>
      <c r="U53" s="13"/>
    </row>
    <row r="54" spans="1:21">
      <c r="A54" s="6">
        <v>3</v>
      </c>
      <c r="B54" s="6">
        <v>8</v>
      </c>
      <c r="C54" s="6" t="s">
        <v>14</v>
      </c>
      <c r="D54" s="6" t="s">
        <v>18</v>
      </c>
      <c r="E54" s="6" t="s">
        <v>15</v>
      </c>
      <c r="F54" s="6"/>
      <c r="G54" s="8" t="s">
        <v>38</v>
      </c>
      <c r="H54" s="13"/>
      <c r="I54" s="13"/>
      <c r="J54" s="13"/>
      <c r="K54" s="13"/>
      <c r="L54" s="13"/>
      <c r="M54" s="13"/>
      <c r="N54" s="13"/>
      <c r="O54" s="13"/>
      <c r="P54" s="13"/>
      <c r="Q54" s="13"/>
      <c r="R54" s="13"/>
      <c r="S54" s="13"/>
      <c r="T54" s="13"/>
      <c r="U54" s="13"/>
    </row>
    <row r="55" spans="1:21">
      <c r="A55" s="6">
        <v>3</v>
      </c>
      <c r="B55" s="6">
        <v>8</v>
      </c>
      <c r="C55" s="6" t="s">
        <v>14</v>
      </c>
      <c r="D55" s="6" t="s">
        <v>18</v>
      </c>
      <c r="E55" s="6" t="s">
        <v>15</v>
      </c>
      <c r="F55" s="6"/>
      <c r="G55" s="8" t="s">
        <v>31</v>
      </c>
      <c r="H55" s="13">
        <f t="shared" ref="H55:K58" si="35">+H64</f>
        <v>0</v>
      </c>
      <c r="I55" s="13">
        <f t="shared" ref="I55" si="36">+I64</f>
        <v>326382</v>
      </c>
      <c r="J55" s="13">
        <f t="shared" si="35"/>
        <v>0</v>
      </c>
      <c r="K55" s="13">
        <f t="shared" si="35"/>
        <v>0</v>
      </c>
      <c r="L55" s="13">
        <f>SUM(H55:K55)</f>
        <v>326382</v>
      </c>
      <c r="M55" s="13"/>
      <c r="N55" s="13"/>
      <c r="O55" s="13"/>
      <c r="P55" s="13"/>
      <c r="Q55" s="13"/>
      <c r="R55" s="13">
        <f>+L55</f>
        <v>326382</v>
      </c>
      <c r="S55" s="13">
        <v>100</v>
      </c>
      <c r="T55" s="13"/>
      <c r="U55" s="13"/>
    </row>
    <row r="56" spans="1:21">
      <c r="A56" s="6">
        <v>3</v>
      </c>
      <c r="B56" s="6">
        <v>8</v>
      </c>
      <c r="C56" s="6" t="s">
        <v>14</v>
      </c>
      <c r="D56" s="6" t="s">
        <v>18</v>
      </c>
      <c r="E56" s="6" t="s">
        <v>15</v>
      </c>
      <c r="F56" s="6"/>
      <c r="G56" s="8" t="s">
        <v>32</v>
      </c>
      <c r="H56" s="13">
        <f t="shared" si="35"/>
        <v>0</v>
      </c>
      <c r="I56" s="13">
        <f t="shared" ref="I56" si="37">+I65</f>
        <v>302382</v>
      </c>
      <c r="J56" s="13">
        <f t="shared" si="35"/>
        <v>0</v>
      </c>
      <c r="K56" s="13">
        <f t="shared" si="35"/>
        <v>0</v>
      </c>
      <c r="L56" s="13">
        <f t="shared" ref="L56:L58" si="38">SUM(H56:K56)</f>
        <v>302382</v>
      </c>
      <c r="M56" s="13"/>
      <c r="N56" s="13"/>
      <c r="O56" s="13"/>
      <c r="P56" s="13"/>
      <c r="Q56" s="13"/>
      <c r="R56" s="13">
        <f t="shared" ref="R56:R58" si="39">+L56</f>
        <v>302382</v>
      </c>
      <c r="S56" s="13">
        <v>100</v>
      </c>
      <c r="T56" s="13"/>
      <c r="U56" s="13"/>
    </row>
    <row r="57" spans="1:21">
      <c r="A57" s="6">
        <v>3</v>
      </c>
      <c r="B57" s="6">
        <v>8</v>
      </c>
      <c r="C57" s="6" t="s">
        <v>14</v>
      </c>
      <c r="D57" s="6" t="s">
        <v>18</v>
      </c>
      <c r="E57" s="6" t="s">
        <v>15</v>
      </c>
      <c r="F57" s="6"/>
      <c r="G57" s="8" t="s">
        <v>33</v>
      </c>
      <c r="H57" s="13">
        <f t="shared" si="35"/>
        <v>0</v>
      </c>
      <c r="I57" s="13">
        <f t="shared" ref="I57" si="40">+I66</f>
        <v>0</v>
      </c>
      <c r="J57" s="13">
        <f t="shared" si="35"/>
        <v>0</v>
      </c>
      <c r="K57" s="13">
        <f t="shared" si="35"/>
        <v>0</v>
      </c>
      <c r="L57" s="13">
        <f t="shared" si="38"/>
        <v>0</v>
      </c>
      <c r="M57" s="13"/>
      <c r="N57" s="13"/>
      <c r="O57" s="13"/>
      <c r="P57" s="13"/>
      <c r="Q57" s="13"/>
      <c r="R57" s="13">
        <f t="shared" si="39"/>
        <v>0</v>
      </c>
      <c r="S57" s="13">
        <v>100</v>
      </c>
      <c r="T57" s="13"/>
      <c r="U57" s="13"/>
    </row>
    <row r="58" spans="1:21">
      <c r="A58" s="6">
        <v>3</v>
      </c>
      <c r="B58" s="6">
        <v>8</v>
      </c>
      <c r="C58" s="6" t="s">
        <v>14</v>
      </c>
      <c r="D58" s="6" t="s">
        <v>18</v>
      </c>
      <c r="E58" s="6" t="s">
        <v>15</v>
      </c>
      <c r="F58" s="6"/>
      <c r="G58" s="8" t="s">
        <v>34</v>
      </c>
      <c r="H58" s="13">
        <f t="shared" si="35"/>
        <v>0</v>
      </c>
      <c r="I58" s="13">
        <f t="shared" ref="I58" si="41">+I67</f>
        <v>0</v>
      </c>
      <c r="J58" s="13">
        <f t="shared" si="35"/>
        <v>0</v>
      </c>
      <c r="K58" s="13">
        <f t="shared" si="35"/>
        <v>0</v>
      </c>
      <c r="L58" s="13">
        <f t="shared" si="38"/>
        <v>0</v>
      </c>
      <c r="M58" s="13"/>
      <c r="N58" s="13"/>
      <c r="O58" s="13"/>
      <c r="P58" s="13"/>
      <c r="Q58" s="13"/>
      <c r="R58" s="13">
        <f t="shared" si="39"/>
        <v>0</v>
      </c>
      <c r="S58" s="13">
        <v>100</v>
      </c>
      <c r="T58" s="13"/>
      <c r="U58" s="13"/>
    </row>
    <row r="59" spans="1:21">
      <c r="A59" s="6">
        <v>3</v>
      </c>
      <c r="B59" s="6">
        <v>8</v>
      </c>
      <c r="C59" s="6" t="s">
        <v>14</v>
      </c>
      <c r="D59" s="6" t="s">
        <v>18</v>
      </c>
      <c r="E59" s="6" t="s">
        <v>15</v>
      </c>
      <c r="F59" s="6"/>
      <c r="G59" s="8" t="s">
        <v>28</v>
      </c>
      <c r="H59" s="13">
        <v>0</v>
      </c>
      <c r="I59" s="13">
        <v>0</v>
      </c>
      <c r="J59" s="13">
        <v>0</v>
      </c>
      <c r="K59" s="13">
        <v>0</v>
      </c>
      <c r="L59" s="13">
        <f t="shared" ref="L59" si="42">(+L58/L55)*100</f>
        <v>0</v>
      </c>
      <c r="M59" s="13"/>
      <c r="N59" s="13"/>
      <c r="O59" s="13"/>
      <c r="P59" s="13"/>
      <c r="Q59" s="13"/>
      <c r="R59" s="13">
        <f t="shared" ref="R59" si="43">(R58/R55)*100</f>
        <v>0</v>
      </c>
      <c r="S59" s="13"/>
      <c r="T59" s="13"/>
      <c r="U59" s="13"/>
    </row>
    <row r="60" spans="1:21">
      <c r="A60" s="6">
        <v>3</v>
      </c>
      <c r="B60" s="6">
        <v>8</v>
      </c>
      <c r="C60" s="6" t="s">
        <v>14</v>
      </c>
      <c r="D60" s="6" t="s">
        <v>18</v>
      </c>
      <c r="E60" s="6" t="s">
        <v>15</v>
      </c>
      <c r="F60" s="6"/>
      <c r="G60" s="8" t="s">
        <v>29</v>
      </c>
      <c r="H60" s="13">
        <v>0</v>
      </c>
      <c r="I60" s="13">
        <v>0</v>
      </c>
      <c r="J60" s="13">
        <v>0</v>
      </c>
      <c r="K60" s="13">
        <v>0</v>
      </c>
      <c r="L60" s="13">
        <f t="shared" ref="L60" si="44">(+L58/L56)*100</f>
        <v>0</v>
      </c>
      <c r="M60" s="13"/>
      <c r="N60" s="13"/>
      <c r="O60" s="13"/>
      <c r="P60" s="13"/>
      <c r="Q60" s="13"/>
      <c r="R60" s="13">
        <f t="shared" ref="R60" si="45">(+R58/R56)*100</f>
        <v>0</v>
      </c>
      <c r="S60" s="13"/>
      <c r="T60" s="13"/>
      <c r="U60" s="13"/>
    </row>
    <row r="61" spans="1:21">
      <c r="A61" s="6"/>
      <c r="B61" s="6"/>
      <c r="C61" s="6"/>
      <c r="D61" s="6"/>
      <c r="E61" s="6"/>
      <c r="F61" s="6"/>
      <c r="G61" s="8"/>
      <c r="H61" s="13"/>
      <c r="I61" s="13"/>
      <c r="J61" s="13"/>
      <c r="K61" s="13"/>
      <c r="L61" s="13"/>
      <c r="M61" s="13"/>
      <c r="N61" s="13"/>
      <c r="O61" s="13"/>
      <c r="P61" s="13"/>
      <c r="Q61" s="13"/>
      <c r="R61" s="13"/>
      <c r="S61" s="13"/>
      <c r="T61" s="13"/>
      <c r="U61" s="13"/>
    </row>
    <row r="62" spans="1:21">
      <c r="A62" s="6"/>
      <c r="B62" s="6"/>
      <c r="C62" s="6"/>
      <c r="D62" s="6"/>
      <c r="E62" s="6"/>
      <c r="F62" s="6"/>
      <c r="G62" s="8"/>
      <c r="H62" s="13"/>
      <c r="I62" s="13"/>
      <c r="J62" s="13"/>
      <c r="K62" s="13"/>
      <c r="L62" s="13"/>
      <c r="M62" s="13"/>
      <c r="N62" s="13"/>
      <c r="O62" s="13"/>
      <c r="P62" s="13"/>
      <c r="Q62" s="13"/>
      <c r="R62" s="13"/>
      <c r="S62" s="13"/>
      <c r="T62" s="13"/>
      <c r="U62" s="13"/>
    </row>
    <row r="63" spans="1:21">
      <c r="A63" s="6">
        <v>3</v>
      </c>
      <c r="B63" s="6">
        <v>8</v>
      </c>
      <c r="C63" s="6" t="s">
        <v>14</v>
      </c>
      <c r="D63" s="6" t="s">
        <v>18</v>
      </c>
      <c r="E63" s="6" t="s">
        <v>15</v>
      </c>
      <c r="F63" s="6" t="s">
        <v>11</v>
      </c>
      <c r="G63" s="8" t="s">
        <v>39</v>
      </c>
      <c r="H63" s="13"/>
      <c r="I63" s="13"/>
      <c r="J63" s="13"/>
      <c r="K63" s="13"/>
      <c r="L63" s="13"/>
      <c r="M63" s="13"/>
      <c r="N63" s="13"/>
      <c r="O63" s="13"/>
      <c r="P63" s="13"/>
      <c r="Q63" s="13"/>
      <c r="R63" s="13"/>
      <c r="S63" s="13"/>
      <c r="T63" s="13"/>
      <c r="U63" s="13"/>
    </row>
    <row r="64" spans="1:21">
      <c r="A64" s="6">
        <v>3</v>
      </c>
      <c r="B64" s="6">
        <v>8</v>
      </c>
      <c r="C64" s="6" t="s">
        <v>14</v>
      </c>
      <c r="D64" s="6" t="s">
        <v>18</v>
      </c>
      <c r="E64" s="6" t="s">
        <v>15</v>
      </c>
      <c r="F64" s="6" t="s">
        <v>11</v>
      </c>
      <c r="G64" s="8" t="s">
        <v>31</v>
      </c>
      <c r="H64" s="13">
        <v>0</v>
      </c>
      <c r="I64" s="13">
        <v>326382</v>
      </c>
      <c r="J64" s="13">
        <v>0</v>
      </c>
      <c r="K64" s="13">
        <v>0</v>
      </c>
      <c r="L64" s="13">
        <f>SUM(H64:K64)</f>
        <v>326382</v>
      </c>
      <c r="M64" s="13"/>
      <c r="N64" s="13"/>
      <c r="O64" s="13"/>
      <c r="P64" s="13"/>
      <c r="Q64" s="13"/>
      <c r="R64" s="13">
        <f>+L64</f>
        <v>326382</v>
      </c>
      <c r="S64" s="13">
        <v>100</v>
      </c>
      <c r="T64" s="13"/>
      <c r="U64" s="13"/>
    </row>
    <row r="65" spans="1:21">
      <c r="A65" s="6">
        <v>3</v>
      </c>
      <c r="B65" s="6">
        <v>8</v>
      </c>
      <c r="C65" s="6" t="s">
        <v>14</v>
      </c>
      <c r="D65" s="6" t="s">
        <v>18</v>
      </c>
      <c r="E65" s="6" t="s">
        <v>15</v>
      </c>
      <c r="F65" s="6" t="s">
        <v>11</v>
      </c>
      <c r="G65" s="8" t="s">
        <v>32</v>
      </c>
      <c r="H65" s="13">
        <v>0</v>
      </c>
      <c r="I65" s="13">
        <v>302382</v>
      </c>
      <c r="J65" s="13">
        <v>0</v>
      </c>
      <c r="K65" s="13">
        <v>0</v>
      </c>
      <c r="L65" s="13">
        <f t="shared" ref="L65:L67" si="46">SUM(H65:K65)</f>
        <v>302382</v>
      </c>
      <c r="M65" s="13"/>
      <c r="N65" s="13"/>
      <c r="O65" s="13"/>
      <c r="P65" s="13"/>
      <c r="Q65" s="13"/>
      <c r="R65" s="13">
        <f t="shared" ref="R65:R67" si="47">+L65</f>
        <v>302382</v>
      </c>
      <c r="S65" s="13">
        <v>100</v>
      </c>
      <c r="T65" s="13"/>
      <c r="U65" s="13"/>
    </row>
    <row r="66" spans="1:21">
      <c r="A66" s="6">
        <v>3</v>
      </c>
      <c r="B66" s="6">
        <v>8</v>
      </c>
      <c r="C66" s="6" t="s">
        <v>14</v>
      </c>
      <c r="D66" s="6" t="s">
        <v>18</v>
      </c>
      <c r="E66" s="6" t="s">
        <v>15</v>
      </c>
      <c r="F66" s="6" t="s">
        <v>11</v>
      </c>
      <c r="G66" s="8" t="s">
        <v>33</v>
      </c>
      <c r="H66" s="13">
        <v>0</v>
      </c>
      <c r="I66" s="13">
        <v>0</v>
      </c>
      <c r="J66" s="13">
        <v>0</v>
      </c>
      <c r="K66" s="13">
        <v>0</v>
      </c>
      <c r="L66" s="13">
        <f t="shared" si="46"/>
        <v>0</v>
      </c>
      <c r="M66" s="13"/>
      <c r="N66" s="13"/>
      <c r="O66" s="13"/>
      <c r="P66" s="13"/>
      <c r="Q66" s="13"/>
      <c r="R66" s="13">
        <f t="shared" si="47"/>
        <v>0</v>
      </c>
      <c r="S66" s="13">
        <v>100</v>
      </c>
      <c r="T66" s="13"/>
      <c r="U66" s="13"/>
    </row>
    <row r="67" spans="1:21">
      <c r="A67" s="6">
        <v>3</v>
      </c>
      <c r="B67" s="6">
        <v>8</v>
      </c>
      <c r="C67" s="6" t="s">
        <v>14</v>
      </c>
      <c r="D67" s="6" t="s">
        <v>18</v>
      </c>
      <c r="E67" s="6" t="s">
        <v>15</v>
      </c>
      <c r="F67" s="6" t="s">
        <v>11</v>
      </c>
      <c r="G67" s="8" t="s">
        <v>34</v>
      </c>
      <c r="H67" s="13">
        <v>0</v>
      </c>
      <c r="I67" s="13">
        <v>0</v>
      </c>
      <c r="J67" s="13">
        <v>0</v>
      </c>
      <c r="K67" s="13">
        <v>0</v>
      </c>
      <c r="L67" s="13">
        <f t="shared" si="46"/>
        <v>0</v>
      </c>
      <c r="M67" s="13"/>
      <c r="N67" s="13"/>
      <c r="O67" s="13"/>
      <c r="P67" s="13"/>
      <c r="Q67" s="13"/>
      <c r="R67" s="13">
        <f t="shared" si="47"/>
        <v>0</v>
      </c>
      <c r="S67" s="13">
        <v>100</v>
      </c>
      <c r="T67" s="13"/>
      <c r="U67" s="13"/>
    </row>
    <row r="68" spans="1:21">
      <c r="A68" s="6">
        <v>3</v>
      </c>
      <c r="B68" s="6">
        <v>8</v>
      </c>
      <c r="C68" s="6" t="s">
        <v>14</v>
      </c>
      <c r="D68" s="6" t="s">
        <v>18</v>
      </c>
      <c r="E68" s="6" t="s">
        <v>15</v>
      </c>
      <c r="F68" s="6" t="s">
        <v>11</v>
      </c>
      <c r="G68" s="8" t="s">
        <v>28</v>
      </c>
      <c r="H68" s="13">
        <v>0</v>
      </c>
      <c r="I68" s="13">
        <f>(+I67/I64)*100</f>
        <v>0</v>
      </c>
      <c r="J68" s="13">
        <v>0</v>
      </c>
      <c r="K68" s="13">
        <v>0</v>
      </c>
      <c r="L68" s="13">
        <f t="shared" ref="L68" si="48">(+L67/L64)*100</f>
        <v>0</v>
      </c>
      <c r="M68" s="13"/>
      <c r="N68" s="13"/>
      <c r="O68" s="13"/>
      <c r="P68" s="13"/>
      <c r="Q68" s="13"/>
      <c r="R68" s="13">
        <f t="shared" ref="R68" si="49">(R67/R64)*100</f>
        <v>0</v>
      </c>
      <c r="S68" s="13"/>
      <c r="T68" s="13"/>
      <c r="U68" s="13"/>
    </row>
    <row r="69" spans="1:21">
      <c r="A69" s="6">
        <v>3</v>
      </c>
      <c r="B69" s="6">
        <v>8</v>
      </c>
      <c r="C69" s="6" t="s">
        <v>14</v>
      </c>
      <c r="D69" s="6" t="s">
        <v>18</v>
      </c>
      <c r="E69" s="6" t="s">
        <v>15</v>
      </c>
      <c r="F69" s="6" t="s">
        <v>11</v>
      </c>
      <c r="G69" s="8" t="s">
        <v>29</v>
      </c>
      <c r="H69" s="13">
        <v>0</v>
      </c>
      <c r="I69" s="13">
        <f>(+I67/I65)*100</f>
        <v>0</v>
      </c>
      <c r="J69" s="13">
        <v>0</v>
      </c>
      <c r="K69" s="13">
        <v>0</v>
      </c>
      <c r="L69" s="13">
        <f t="shared" ref="L69" si="50">(+L67/L65)*100</f>
        <v>0</v>
      </c>
      <c r="M69" s="13"/>
      <c r="N69" s="13"/>
      <c r="O69" s="13"/>
      <c r="P69" s="13"/>
      <c r="Q69" s="13"/>
      <c r="R69" s="13">
        <f t="shared" ref="R69" si="51">(+R67/R65)*100</f>
        <v>0</v>
      </c>
      <c r="S69" s="13"/>
      <c r="T69" s="13"/>
      <c r="U69" s="13"/>
    </row>
    <row r="70" spans="1:21">
      <c r="A70" s="6"/>
      <c r="B70" s="6"/>
      <c r="C70" s="6"/>
      <c r="D70" s="6"/>
      <c r="E70" s="6"/>
      <c r="F70" s="6"/>
      <c r="G70" s="8"/>
      <c r="H70" s="13"/>
      <c r="I70" s="13"/>
      <c r="J70" s="13"/>
      <c r="K70" s="13"/>
      <c r="L70" s="13"/>
      <c r="M70" s="13"/>
      <c r="N70" s="13"/>
      <c r="O70" s="13"/>
      <c r="P70" s="13"/>
      <c r="Q70" s="13"/>
      <c r="R70" s="13"/>
      <c r="S70" s="13"/>
      <c r="T70" s="13"/>
      <c r="U70" s="13"/>
    </row>
    <row r="71" spans="1:21">
      <c r="A71" s="6"/>
      <c r="B71" s="6"/>
      <c r="C71" s="6"/>
      <c r="D71" s="6"/>
      <c r="E71" s="6"/>
      <c r="F71" s="6"/>
      <c r="G71" s="8"/>
      <c r="H71" s="13"/>
      <c r="I71" s="13"/>
      <c r="J71" s="13"/>
      <c r="K71" s="13"/>
      <c r="L71" s="13"/>
      <c r="M71" s="13"/>
      <c r="N71" s="13"/>
      <c r="O71" s="13"/>
      <c r="P71" s="13"/>
      <c r="Q71" s="13"/>
      <c r="R71" s="13"/>
      <c r="S71" s="13"/>
      <c r="T71" s="13"/>
      <c r="U71" s="13"/>
    </row>
    <row r="72" spans="1:21" ht="28.8">
      <c r="A72" s="6">
        <v>3</v>
      </c>
      <c r="B72" s="6">
        <v>8</v>
      </c>
      <c r="C72" s="6" t="s">
        <v>14</v>
      </c>
      <c r="D72" s="16">
        <v>6</v>
      </c>
      <c r="E72" s="6"/>
      <c r="F72" s="6"/>
      <c r="G72" s="11" t="s">
        <v>40</v>
      </c>
      <c r="H72" s="13"/>
      <c r="I72" s="13"/>
      <c r="J72" s="13"/>
      <c r="K72" s="13"/>
      <c r="L72" s="13"/>
      <c r="M72" s="13"/>
      <c r="N72" s="13"/>
      <c r="O72" s="13"/>
      <c r="P72" s="13"/>
      <c r="Q72" s="13"/>
      <c r="R72" s="13"/>
      <c r="S72" s="13"/>
      <c r="T72" s="13"/>
      <c r="U72" s="13"/>
    </row>
    <row r="73" spans="1:21">
      <c r="A73" s="6">
        <v>3</v>
      </c>
      <c r="B73" s="6">
        <v>8</v>
      </c>
      <c r="C73" s="6" t="s">
        <v>14</v>
      </c>
      <c r="D73" s="16">
        <v>6</v>
      </c>
      <c r="E73" s="6"/>
      <c r="F73" s="6"/>
      <c r="G73" s="8" t="s">
        <v>31</v>
      </c>
      <c r="H73" s="13">
        <f t="shared" ref="H73:K76" si="52">+H82</f>
        <v>5141912</v>
      </c>
      <c r="I73" s="13">
        <f t="shared" si="52"/>
        <v>1985250</v>
      </c>
      <c r="J73" s="13">
        <f t="shared" si="52"/>
        <v>0</v>
      </c>
      <c r="K73" s="13">
        <f t="shared" si="52"/>
        <v>0</v>
      </c>
      <c r="L73" s="13">
        <f>SUM(H73:K73)</f>
        <v>7127162</v>
      </c>
      <c r="M73" s="13"/>
      <c r="N73" s="13"/>
      <c r="O73" s="13"/>
      <c r="P73" s="13"/>
      <c r="Q73" s="13"/>
      <c r="R73" s="13">
        <f>+L73</f>
        <v>7127162</v>
      </c>
      <c r="S73" s="13">
        <v>100</v>
      </c>
      <c r="T73" s="13"/>
      <c r="U73" s="13"/>
    </row>
    <row r="74" spans="1:21">
      <c r="A74" s="6">
        <v>3</v>
      </c>
      <c r="B74" s="6">
        <v>8</v>
      </c>
      <c r="C74" s="6" t="s">
        <v>14</v>
      </c>
      <c r="D74" s="16">
        <v>6</v>
      </c>
      <c r="E74" s="6"/>
      <c r="F74" s="6"/>
      <c r="G74" s="8" t="s">
        <v>32</v>
      </c>
      <c r="H74" s="13">
        <f t="shared" si="52"/>
        <v>6064944.0900000008</v>
      </c>
      <c r="I74" s="13">
        <f t="shared" si="52"/>
        <v>2003274.77</v>
      </c>
      <c r="J74" s="13">
        <f t="shared" si="52"/>
        <v>0</v>
      </c>
      <c r="K74" s="13">
        <f t="shared" si="52"/>
        <v>0</v>
      </c>
      <c r="L74" s="13">
        <f t="shared" ref="L74:L76" si="53">SUM(H74:K74)</f>
        <v>8068218.8600000013</v>
      </c>
      <c r="M74" s="13"/>
      <c r="N74" s="13"/>
      <c r="O74" s="13"/>
      <c r="P74" s="13"/>
      <c r="Q74" s="13"/>
      <c r="R74" s="13">
        <f t="shared" ref="R74:R76" si="54">+L74</f>
        <v>8068218.8600000013</v>
      </c>
      <c r="S74" s="13">
        <v>100</v>
      </c>
      <c r="T74" s="13"/>
      <c r="U74" s="13"/>
    </row>
    <row r="75" spans="1:21">
      <c r="A75" s="6">
        <v>3</v>
      </c>
      <c r="B75" s="6">
        <v>8</v>
      </c>
      <c r="C75" s="6" t="s">
        <v>14</v>
      </c>
      <c r="D75" s="16">
        <v>6</v>
      </c>
      <c r="E75" s="6"/>
      <c r="F75" s="6"/>
      <c r="G75" s="8" t="s">
        <v>33</v>
      </c>
      <c r="H75" s="13">
        <f t="shared" si="52"/>
        <v>5539553.4900000012</v>
      </c>
      <c r="I75" s="13">
        <f t="shared" si="52"/>
        <v>11112.8</v>
      </c>
      <c r="J75" s="13">
        <f t="shared" si="52"/>
        <v>0</v>
      </c>
      <c r="K75" s="13">
        <f t="shared" si="52"/>
        <v>0</v>
      </c>
      <c r="L75" s="13">
        <f t="shared" si="53"/>
        <v>5550666.290000001</v>
      </c>
      <c r="M75" s="13"/>
      <c r="N75" s="13"/>
      <c r="O75" s="13"/>
      <c r="P75" s="13"/>
      <c r="Q75" s="13"/>
      <c r="R75" s="13">
        <f t="shared" si="54"/>
        <v>5550666.290000001</v>
      </c>
      <c r="S75" s="13">
        <v>100</v>
      </c>
      <c r="T75" s="13"/>
      <c r="U75" s="13"/>
    </row>
    <row r="76" spans="1:21">
      <c r="A76" s="6">
        <v>3</v>
      </c>
      <c r="B76" s="6">
        <v>8</v>
      </c>
      <c r="C76" s="6" t="s">
        <v>14</v>
      </c>
      <c r="D76" s="16">
        <v>6</v>
      </c>
      <c r="E76" s="6"/>
      <c r="F76" s="6"/>
      <c r="G76" s="8" t="s">
        <v>34</v>
      </c>
      <c r="H76" s="13">
        <f t="shared" si="52"/>
        <v>5539553.4900000012</v>
      </c>
      <c r="I76" s="13">
        <f t="shared" si="52"/>
        <v>11112.8</v>
      </c>
      <c r="J76" s="13">
        <f t="shared" si="52"/>
        <v>0</v>
      </c>
      <c r="K76" s="13">
        <f t="shared" si="52"/>
        <v>0</v>
      </c>
      <c r="L76" s="13">
        <f t="shared" si="53"/>
        <v>5550666.290000001</v>
      </c>
      <c r="M76" s="13"/>
      <c r="N76" s="13"/>
      <c r="O76" s="13"/>
      <c r="P76" s="13"/>
      <c r="Q76" s="13"/>
      <c r="R76" s="13">
        <f t="shared" si="54"/>
        <v>5550666.290000001</v>
      </c>
      <c r="S76" s="13">
        <v>100</v>
      </c>
      <c r="T76" s="13"/>
      <c r="U76" s="13"/>
    </row>
    <row r="77" spans="1:21">
      <c r="A77" s="6">
        <v>3</v>
      </c>
      <c r="B77" s="6">
        <v>8</v>
      </c>
      <c r="C77" s="6" t="s">
        <v>14</v>
      </c>
      <c r="D77" s="16">
        <v>6</v>
      </c>
      <c r="E77" s="6"/>
      <c r="F77" s="6"/>
      <c r="G77" s="8" t="s">
        <v>28</v>
      </c>
      <c r="H77" s="13">
        <f>(+H76/H73)*100</f>
        <v>107.73333907698151</v>
      </c>
      <c r="I77" s="13">
        <f t="shared" ref="I77:L77" si="55">(+I76/I73)*100</f>
        <v>0.55976829114721072</v>
      </c>
      <c r="J77" s="13">
        <v>0</v>
      </c>
      <c r="K77" s="13">
        <v>0</v>
      </c>
      <c r="L77" s="13">
        <f t="shared" si="55"/>
        <v>77.880456344334547</v>
      </c>
      <c r="M77" s="13"/>
      <c r="N77" s="13"/>
      <c r="O77" s="13"/>
      <c r="P77" s="13"/>
      <c r="Q77" s="13"/>
      <c r="R77" s="13">
        <f t="shared" ref="R77" si="56">(R76/R73)*100</f>
        <v>77.880456344334547</v>
      </c>
      <c r="S77" s="13"/>
      <c r="T77" s="13"/>
      <c r="U77" s="13"/>
    </row>
    <row r="78" spans="1:21">
      <c r="A78" s="6">
        <v>3</v>
      </c>
      <c r="B78" s="6">
        <v>8</v>
      </c>
      <c r="C78" s="6" t="s">
        <v>14</v>
      </c>
      <c r="D78" s="16">
        <v>6</v>
      </c>
      <c r="E78" s="6"/>
      <c r="F78" s="6"/>
      <c r="G78" s="8" t="s">
        <v>29</v>
      </c>
      <c r="H78" s="13">
        <f>(+H76/H74)*100</f>
        <v>91.337255674520165</v>
      </c>
      <c r="I78" s="13">
        <f t="shared" ref="I78:L78" si="57">(+I76/I74)*100</f>
        <v>0.55473169065070382</v>
      </c>
      <c r="J78" s="13">
        <v>0</v>
      </c>
      <c r="K78" s="13">
        <v>0</v>
      </c>
      <c r="L78" s="13">
        <f t="shared" si="57"/>
        <v>68.796674784303008</v>
      </c>
      <c r="M78" s="13"/>
      <c r="N78" s="13"/>
      <c r="O78" s="13"/>
      <c r="P78" s="13"/>
      <c r="Q78" s="13"/>
      <c r="R78" s="13">
        <f t="shared" ref="R78" si="58">(+R76/R74)*100</f>
        <v>68.796674784303008</v>
      </c>
      <c r="S78" s="13"/>
      <c r="T78" s="13"/>
      <c r="U78" s="13"/>
    </row>
    <row r="79" spans="1:21">
      <c r="A79" s="6"/>
      <c r="B79" s="6"/>
      <c r="C79" s="6"/>
      <c r="D79" s="6"/>
      <c r="E79" s="6"/>
      <c r="F79" s="6"/>
      <c r="G79" s="8"/>
      <c r="H79" s="13"/>
      <c r="I79" s="13"/>
      <c r="J79" s="13"/>
      <c r="K79" s="13"/>
      <c r="L79" s="13"/>
      <c r="M79" s="13"/>
      <c r="N79" s="13"/>
      <c r="O79" s="13"/>
      <c r="P79" s="13"/>
      <c r="Q79" s="13"/>
      <c r="R79" s="13"/>
      <c r="S79" s="13"/>
      <c r="T79" s="13"/>
      <c r="U79" s="13"/>
    </row>
    <row r="80" spans="1:21">
      <c r="A80" s="6"/>
      <c r="B80" s="6"/>
      <c r="C80" s="6"/>
      <c r="D80" s="6"/>
      <c r="E80" s="6"/>
      <c r="F80" s="6"/>
      <c r="G80" s="8"/>
      <c r="H80" s="13"/>
      <c r="I80" s="13"/>
      <c r="J80" s="13"/>
      <c r="K80" s="13"/>
      <c r="L80" s="13"/>
      <c r="M80" s="13"/>
      <c r="N80" s="13"/>
      <c r="O80" s="13"/>
      <c r="P80" s="13"/>
      <c r="Q80" s="13"/>
      <c r="R80" s="13"/>
      <c r="S80" s="13"/>
      <c r="T80" s="13"/>
      <c r="U80" s="13"/>
    </row>
    <row r="81" spans="1:21" ht="28.8">
      <c r="A81" s="6">
        <v>3</v>
      </c>
      <c r="B81" s="6">
        <v>8</v>
      </c>
      <c r="C81" s="6" t="s">
        <v>14</v>
      </c>
      <c r="D81" s="16">
        <v>6</v>
      </c>
      <c r="E81" s="6" t="s">
        <v>136</v>
      </c>
      <c r="F81" s="6"/>
      <c r="G81" s="11" t="s">
        <v>41</v>
      </c>
      <c r="H81" s="13"/>
      <c r="I81" s="13"/>
      <c r="J81" s="13"/>
      <c r="K81" s="13"/>
      <c r="L81" s="13"/>
      <c r="M81" s="13"/>
      <c r="N81" s="13"/>
      <c r="O81" s="13"/>
      <c r="P81" s="13"/>
      <c r="Q81" s="13"/>
      <c r="R81" s="13"/>
      <c r="S81" s="13"/>
      <c r="T81" s="13"/>
      <c r="U81" s="13"/>
    </row>
    <row r="82" spans="1:21">
      <c r="A82" s="6">
        <v>3</v>
      </c>
      <c r="B82" s="6">
        <v>8</v>
      </c>
      <c r="C82" s="6" t="s">
        <v>14</v>
      </c>
      <c r="D82" s="16">
        <v>6</v>
      </c>
      <c r="E82" s="6" t="s">
        <v>136</v>
      </c>
      <c r="F82" s="6"/>
      <c r="G82" s="8" t="s">
        <v>31</v>
      </c>
      <c r="H82" s="13">
        <f>+H91</f>
        <v>5141912</v>
      </c>
      <c r="I82" s="13">
        <f>+I91</f>
        <v>1985250</v>
      </c>
      <c r="J82" s="13">
        <f>+J91</f>
        <v>0</v>
      </c>
      <c r="K82" s="13">
        <f>+K91</f>
        <v>0</v>
      </c>
      <c r="L82" s="13">
        <f>SUM(H82:K82)</f>
        <v>7127162</v>
      </c>
      <c r="M82" s="13"/>
      <c r="N82" s="13"/>
      <c r="O82" s="13"/>
      <c r="P82" s="13"/>
      <c r="Q82" s="13"/>
      <c r="R82" s="13">
        <f>+L82</f>
        <v>7127162</v>
      </c>
      <c r="S82" s="13">
        <v>100</v>
      </c>
      <c r="T82" s="13"/>
      <c r="U82" s="13"/>
    </row>
    <row r="83" spans="1:21">
      <c r="A83" s="6">
        <v>3</v>
      </c>
      <c r="B83" s="6">
        <v>8</v>
      </c>
      <c r="C83" s="6" t="s">
        <v>14</v>
      </c>
      <c r="D83" s="16">
        <v>6</v>
      </c>
      <c r="E83" s="6" t="s">
        <v>136</v>
      </c>
      <c r="F83" s="6"/>
      <c r="G83" s="8" t="s">
        <v>32</v>
      </c>
      <c r="H83" s="13">
        <f>+H92</f>
        <v>6064944.0900000008</v>
      </c>
      <c r="I83" s="13">
        <f t="shared" ref="I83:K85" si="59">+I92</f>
        <v>2003274.77</v>
      </c>
      <c r="J83" s="13">
        <f t="shared" si="59"/>
        <v>0</v>
      </c>
      <c r="K83" s="13">
        <f t="shared" si="59"/>
        <v>0</v>
      </c>
      <c r="L83" s="13">
        <f t="shared" ref="L83:L85" si="60">SUM(H83:K83)</f>
        <v>8068218.8600000013</v>
      </c>
      <c r="M83" s="13"/>
      <c r="N83" s="13"/>
      <c r="O83" s="13"/>
      <c r="P83" s="13"/>
      <c r="Q83" s="13"/>
      <c r="R83" s="13">
        <f t="shared" ref="R83:R85" si="61">+L83</f>
        <v>8068218.8600000013</v>
      </c>
      <c r="S83" s="13">
        <v>100</v>
      </c>
      <c r="T83" s="13"/>
      <c r="U83" s="13"/>
    </row>
    <row r="84" spans="1:21">
      <c r="A84" s="6">
        <v>3</v>
      </c>
      <c r="B84" s="6">
        <v>8</v>
      </c>
      <c r="C84" s="6" t="s">
        <v>14</v>
      </c>
      <c r="D84" s="16">
        <v>6</v>
      </c>
      <c r="E84" s="6" t="s">
        <v>136</v>
      </c>
      <c r="F84" s="6"/>
      <c r="G84" s="8" t="s">
        <v>33</v>
      </c>
      <c r="H84" s="13">
        <f>+H93</f>
        <v>5539553.4900000012</v>
      </c>
      <c r="I84" s="13">
        <f t="shared" si="59"/>
        <v>11112.8</v>
      </c>
      <c r="J84" s="13">
        <f t="shared" si="59"/>
        <v>0</v>
      </c>
      <c r="K84" s="13">
        <f t="shared" si="59"/>
        <v>0</v>
      </c>
      <c r="L84" s="13">
        <f t="shared" si="60"/>
        <v>5550666.290000001</v>
      </c>
      <c r="M84" s="13"/>
      <c r="N84" s="13"/>
      <c r="O84" s="13"/>
      <c r="P84" s="13"/>
      <c r="Q84" s="13"/>
      <c r="R84" s="13">
        <f t="shared" si="61"/>
        <v>5550666.290000001</v>
      </c>
      <c r="S84" s="13">
        <v>100</v>
      </c>
      <c r="T84" s="13"/>
      <c r="U84" s="13"/>
    </row>
    <row r="85" spans="1:21">
      <c r="A85" s="6">
        <v>3</v>
      </c>
      <c r="B85" s="6">
        <v>8</v>
      </c>
      <c r="C85" s="6" t="s">
        <v>14</v>
      </c>
      <c r="D85" s="16">
        <v>6</v>
      </c>
      <c r="E85" s="6" t="s">
        <v>136</v>
      </c>
      <c r="F85" s="6"/>
      <c r="G85" s="8" t="s">
        <v>34</v>
      </c>
      <c r="H85" s="13">
        <f>+H94</f>
        <v>5539553.4900000012</v>
      </c>
      <c r="I85" s="13">
        <f t="shared" si="59"/>
        <v>11112.8</v>
      </c>
      <c r="J85" s="13">
        <f t="shared" si="59"/>
        <v>0</v>
      </c>
      <c r="K85" s="13">
        <f t="shared" si="59"/>
        <v>0</v>
      </c>
      <c r="L85" s="13">
        <f t="shared" si="60"/>
        <v>5550666.290000001</v>
      </c>
      <c r="M85" s="13"/>
      <c r="N85" s="13"/>
      <c r="O85" s="13"/>
      <c r="P85" s="13"/>
      <c r="Q85" s="13"/>
      <c r="R85" s="13">
        <f t="shared" si="61"/>
        <v>5550666.290000001</v>
      </c>
      <c r="S85" s="13">
        <v>100</v>
      </c>
      <c r="T85" s="13"/>
      <c r="U85" s="13"/>
    </row>
    <row r="86" spans="1:21">
      <c r="A86" s="6">
        <v>3</v>
      </c>
      <c r="B86" s="6">
        <v>8</v>
      </c>
      <c r="C86" s="6" t="s">
        <v>14</v>
      </c>
      <c r="D86" s="16">
        <v>6</v>
      </c>
      <c r="E86" s="6" t="s">
        <v>136</v>
      </c>
      <c r="F86" s="6"/>
      <c r="G86" s="8" t="s">
        <v>28</v>
      </c>
      <c r="H86" s="13">
        <f>(+H85/H82)*100</f>
        <v>107.73333907698151</v>
      </c>
      <c r="I86" s="13">
        <f t="shared" ref="I86:L86" si="62">(+I85/I82)*100</f>
        <v>0.55976829114721072</v>
      </c>
      <c r="J86" s="13">
        <v>0</v>
      </c>
      <c r="K86" s="13">
        <v>0</v>
      </c>
      <c r="L86" s="13">
        <f t="shared" si="62"/>
        <v>77.880456344334547</v>
      </c>
      <c r="M86" s="13"/>
      <c r="N86" s="13"/>
      <c r="O86" s="13"/>
      <c r="P86" s="13"/>
      <c r="Q86" s="13"/>
      <c r="R86" s="13">
        <f t="shared" ref="R86" si="63">(R85/R82)*100</f>
        <v>77.880456344334547</v>
      </c>
      <c r="S86" s="13"/>
      <c r="T86" s="13"/>
      <c r="U86" s="13"/>
    </row>
    <row r="87" spans="1:21">
      <c r="A87" s="6">
        <v>3</v>
      </c>
      <c r="B87" s="6">
        <v>8</v>
      </c>
      <c r="C87" s="6" t="s">
        <v>14</v>
      </c>
      <c r="D87" s="16">
        <v>6</v>
      </c>
      <c r="E87" s="6" t="s">
        <v>136</v>
      </c>
      <c r="F87" s="6"/>
      <c r="G87" s="8" t="s">
        <v>29</v>
      </c>
      <c r="H87" s="13">
        <f>(+H85/H83)*100</f>
        <v>91.337255674520165</v>
      </c>
      <c r="I87" s="13">
        <f t="shared" ref="I87:L87" si="64">(+I85/I83)*100</f>
        <v>0.55473169065070382</v>
      </c>
      <c r="J87" s="13">
        <v>0</v>
      </c>
      <c r="K87" s="13">
        <v>0</v>
      </c>
      <c r="L87" s="13">
        <f t="shared" si="64"/>
        <v>68.796674784303008</v>
      </c>
      <c r="M87" s="13"/>
      <c r="N87" s="13"/>
      <c r="O87" s="13"/>
      <c r="P87" s="13"/>
      <c r="Q87" s="13"/>
      <c r="R87" s="13">
        <f t="shared" ref="R87" si="65">(+R85/R83)*100</f>
        <v>68.796674784303008</v>
      </c>
      <c r="S87" s="13"/>
      <c r="T87" s="13"/>
      <c r="U87" s="13"/>
    </row>
    <row r="88" spans="1:21">
      <c r="A88" s="6"/>
      <c r="B88" s="6"/>
      <c r="C88" s="6"/>
      <c r="D88" s="6"/>
      <c r="E88" s="6"/>
      <c r="F88" s="6"/>
      <c r="G88" s="8"/>
      <c r="H88" s="13"/>
      <c r="I88" s="13"/>
      <c r="J88" s="13"/>
      <c r="K88" s="13"/>
      <c r="L88" s="13"/>
      <c r="M88" s="13"/>
      <c r="N88" s="13"/>
      <c r="O88" s="13"/>
      <c r="P88" s="13"/>
      <c r="Q88" s="13"/>
      <c r="R88" s="13"/>
      <c r="S88" s="13"/>
      <c r="T88" s="13"/>
      <c r="U88" s="13"/>
    </row>
    <row r="89" spans="1:21">
      <c r="A89" s="6"/>
      <c r="B89" s="6"/>
      <c r="C89" s="6"/>
      <c r="D89" s="6"/>
      <c r="E89" s="6"/>
      <c r="F89" s="6"/>
      <c r="G89" s="8"/>
      <c r="H89" s="13"/>
      <c r="I89" s="13"/>
      <c r="J89" s="13"/>
      <c r="K89" s="13"/>
      <c r="L89" s="13"/>
      <c r="M89" s="13"/>
      <c r="N89" s="13"/>
      <c r="O89" s="13"/>
      <c r="P89" s="13"/>
      <c r="Q89" s="13"/>
      <c r="R89" s="13"/>
      <c r="S89" s="13"/>
      <c r="T89" s="13"/>
      <c r="U89" s="13"/>
    </row>
    <row r="90" spans="1:21">
      <c r="A90" s="6">
        <v>3</v>
      </c>
      <c r="B90" s="6">
        <v>8</v>
      </c>
      <c r="C90" s="6" t="s">
        <v>14</v>
      </c>
      <c r="D90" s="16">
        <v>6</v>
      </c>
      <c r="E90" s="6" t="s">
        <v>136</v>
      </c>
      <c r="F90" s="6" t="s">
        <v>11</v>
      </c>
      <c r="G90" s="8" t="s">
        <v>39</v>
      </c>
      <c r="H90" s="13"/>
      <c r="I90" s="13"/>
      <c r="J90" s="13"/>
      <c r="K90" s="13"/>
      <c r="L90" s="13"/>
      <c r="M90" s="13"/>
      <c r="N90" s="13"/>
      <c r="O90" s="13"/>
      <c r="P90" s="13"/>
      <c r="Q90" s="13"/>
      <c r="R90" s="13"/>
      <c r="S90" s="13"/>
      <c r="T90" s="13"/>
      <c r="U90" s="13"/>
    </row>
    <row r="91" spans="1:21">
      <c r="A91" s="6">
        <v>3</v>
      </c>
      <c r="B91" s="6">
        <v>8</v>
      </c>
      <c r="C91" s="6" t="s">
        <v>14</v>
      </c>
      <c r="D91" s="16">
        <v>6</v>
      </c>
      <c r="E91" s="6" t="s">
        <v>136</v>
      </c>
      <c r="F91" s="6" t="s">
        <v>11</v>
      </c>
      <c r="G91" s="8" t="s">
        <v>31</v>
      </c>
      <c r="H91" s="18">
        <v>5141912</v>
      </c>
      <c r="I91" s="14">
        <v>1985250</v>
      </c>
      <c r="J91" s="14">
        <v>0</v>
      </c>
      <c r="K91" s="14">
        <v>0</v>
      </c>
      <c r="L91" s="13">
        <f>SUM(H91:K91)</f>
        <v>7127162</v>
      </c>
      <c r="M91" s="13"/>
      <c r="N91" s="13"/>
      <c r="O91" s="13"/>
      <c r="P91" s="13"/>
      <c r="Q91" s="13"/>
      <c r="R91" s="13">
        <f>+L91</f>
        <v>7127162</v>
      </c>
      <c r="S91" s="13">
        <v>100</v>
      </c>
      <c r="T91" s="13"/>
      <c r="U91" s="13"/>
    </row>
    <row r="92" spans="1:21">
      <c r="A92" s="6">
        <v>3</v>
      </c>
      <c r="B92" s="6">
        <v>8</v>
      </c>
      <c r="C92" s="6" t="s">
        <v>14</v>
      </c>
      <c r="D92" s="16">
        <v>6</v>
      </c>
      <c r="E92" s="6" t="s">
        <v>136</v>
      </c>
      <c r="F92" s="6" t="s">
        <v>11</v>
      </c>
      <c r="G92" s="8" t="s">
        <v>32</v>
      </c>
      <c r="H92" s="18">
        <v>6064944.0900000008</v>
      </c>
      <c r="I92" s="14">
        <v>2003274.77</v>
      </c>
      <c r="J92" s="14">
        <v>0</v>
      </c>
      <c r="K92" s="14">
        <v>0</v>
      </c>
      <c r="L92" s="13">
        <f t="shared" ref="L92:L94" si="66">SUM(H92:K92)</f>
        <v>8068218.8600000013</v>
      </c>
      <c r="M92" s="13"/>
      <c r="N92" s="13"/>
      <c r="O92" s="13"/>
      <c r="P92" s="13"/>
      <c r="Q92" s="13"/>
      <c r="R92" s="13">
        <f t="shared" ref="R92:R94" si="67">+L92</f>
        <v>8068218.8600000013</v>
      </c>
      <c r="S92" s="13">
        <v>100</v>
      </c>
      <c r="T92" s="13"/>
      <c r="U92" s="13"/>
    </row>
    <row r="93" spans="1:21">
      <c r="A93" s="6">
        <v>3</v>
      </c>
      <c r="B93" s="6">
        <v>8</v>
      </c>
      <c r="C93" s="6" t="s">
        <v>14</v>
      </c>
      <c r="D93" s="16">
        <v>6</v>
      </c>
      <c r="E93" s="6" t="s">
        <v>136</v>
      </c>
      <c r="F93" s="6" t="s">
        <v>11</v>
      </c>
      <c r="G93" s="8" t="s">
        <v>33</v>
      </c>
      <c r="H93" s="18">
        <v>5539553.4900000012</v>
      </c>
      <c r="I93" s="14">
        <v>11112.8</v>
      </c>
      <c r="J93" s="14">
        <v>0</v>
      </c>
      <c r="K93" s="14">
        <v>0</v>
      </c>
      <c r="L93" s="13">
        <f t="shared" si="66"/>
        <v>5550666.290000001</v>
      </c>
      <c r="M93" s="13"/>
      <c r="N93" s="13"/>
      <c r="O93" s="13"/>
      <c r="P93" s="13"/>
      <c r="Q93" s="13"/>
      <c r="R93" s="13">
        <f t="shared" si="67"/>
        <v>5550666.290000001</v>
      </c>
      <c r="S93" s="13">
        <v>100</v>
      </c>
      <c r="T93" s="13"/>
      <c r="U93" s="13"/>
    </row>
    <row r="94" spans="1:21">
      <c r="A94" s="6">
        <v>3</v>
      </c>
      <c r="B94" s="6">
        <v>8</v>
      </c>
      <c r="C94" s="6" t="s">
        <v>14</v>
      </c>
      <c r="D94" s="16">
        <v>6</v>
      </c>
      <c r="E94" s="6" t="s">
        <v>136</v>
      </c>
      <c r="F94" s="6" t="s">
        <v>11</v>
      </c>
      <c r="G94" s="8" t="s">
        <v>34</v>
      </c>
      <c r="H94" s="18">
        <v>5539553.4900000012</v>
      </c>
      <c r="I94" s="14">
        <v>11112.8</v>
      </c>
      <c r="J94" s="14">
        <v>0</v>
      </c>
      <c r="K94" s="14">
        <v>0</v>
      </c>
      <c r="L94" s="13">
        <f t="shared" si="66"/>
        <v>5550666.290000001</v>
      </c>
      <c r="M94" s="13"/>
      <c r="N94" s="13"/>
      <c r="O94" s="13"/>
      <c r="P94" s="13"/>
      <c r="Q94" s="13"/>
      <c r="R94" s="13">
        <f t="shared" si="67"/>
        <v>5550666.290000001</v>
      </c>
      <c r="S94" s="13">
        <v>100</v>
      </c>
      <c r="T94" s="13"/>
      <c r="U94" s="13"/>
    </row>
    <row r="95" spans="1:21">
      <c r="A95" s="6">
        <v>3</v>
      </c>
      <c r="B95" s="6">
        <v>8</v>
      </c>
      <c r="C95" s="6" t="s">
        <v>14</v>
      </c>
      <c r="D95" s="16">
        <v>6</v>
      </c>
      <c r="E95" s="6" t="s">
        <v>136</v>
      </c>
      <c r="F95" s="6" t="s">
        <v>11</v>
      </c>
      <c r="G95" s="8" t="s">
        <v>28</v>
      </c>
      <c r="H95" s="13">
        <f t="shared" ref="H95:L95" si="68">(H94/H91)*100</f>
        <v>107.73333907698151</v>
      </c>
      <c r="I95" s="13">
        <f t="shared" si="68"/>
        <v>0.55976829114721072</v>
      </c>
      <c r="J95" s="13">
        <v>0</v>
      </c>
      <c r="K95" s="13">
        <v>0</v>
      </c>
      <c r="L95" s="13">
        <f t="shared" si="68"/>
        <v>77.880456344334547</v>
      </c>
      <c r="M95" s="13"/>
      <c r="N95" s="13"/>
      <c r="O95" s="13"/>
      <c r="P95" s="13"/>
      <c r="Q95" s="13"/>
      <c r="R95" s="13">
        <f t="shared" ref="R95" si="69">(R94/R91)*100</f>
        <v>77.880456344334547</v>
      </c>
      <c r="S95" s="13"/>
      <c r="T95" s="13"/>
      <c r="U95" s="13"/>
    </row>
    <row r="96" spans="1:21" ht="15" thickBot="1">
      <c r="A96" s="7">
        <v>3</v>
      </c>
      <c r="B96" s="7">
        <v>8</v>
      </c>
      <c r="C96" s="7" t="s">
        <v>14</v>
      </c>
      <c r="D96" s="17">
        <v>6</v>
      </c>
      <c r="E96" s="7" t="s">
        <v>136</v>
      </c>
      <c r="F96" s="7" t="s">
        <v>11</v>
      </c>
      <c r="G96" s="9" t="s">
        <v>29</v>
      </c>
      <c r="H96" s="15">
        <f>(+H94/H92)*100</f>
        <v>91.337255674520165</v>
      </c>
      <c r="I96" s="15">
        <f t="shared" ref="I96:L96" si="70">(+I94/I92)*100</f>
        <v>0.55473169065070382</v>
      </c>
      <c r="J96" s="15">
        <v>0</v>
      </c>
      <c r="K96" s="15">
        <v>0</v>
      </c>
      <c r="L96" s="15">
        <f t="shared" si="70"/>
        <v>68.796674784303008</v>
      </c>
      <c r="M96" s="15"/>
      <c r="N96" s="15"/>
      <c r="O96" s="15"/>
      <c r="P96" s="15"/>
      <c r="Q96" s="15"/>
      <c r="R96" s="15">
        <f t="shared" ref="R96" si="71">(+R94/R92)*100</f>
        <v>68.796674784303008</v>
      </c>
      <c r="S96" s="15"/>
      <c r="T96" s="15"/>
      <c r="U96" s="15"/>
    </row>
  </sheetData>
  <mergeCells count="28">
    <mergeCell ref="A1:U1"/>
    <mergeCell ref="A2:U2"/>
    <mergeCell ref="A3:U3"/>
    <mergeCell ref="A4:U4"/>
    <mergeCell ref="A5:U5"/>
    <mergeCell ref="R7:R8"/>
    <mergeCell ref="R6:U6"/>
    <mergeCell ref="S7:U7"/>
    <mergeCell ref="M6:M8"/>
    <mergeCell ref="N6:Q6"/>
    <mergeCell ref="N7:N8"/>
    <mergeCell ref="O7:O8"/>
    <mergeCell ref="P7:P8"/>
    <mergeCell ref="Q7:Q8"/>
    <mergeCell ref="A6:F6"/>
    <mergeCell ref="H6:L6"/>
    <mergeCell ref="A7:A8"/>
    <mergeCell ref="B7:B8"/>
    <mergeCell ref="C7:C8"/>
    <mergeCell ref="D7:D8"/>
    <mergeCell ref="E7:E8"/>
    <mergeCell ref="F7:F8"/>
    <mergeCell ref="H7:H8"/>
    <mergeCell ref="G6:G8"/>
    <mergeCell ref="I7:I8"/>
    <mergeCell ref="J7:J8"/>
    <mergeCell ref="K7:K8"/>
    <mergeCell ref="L7:L8"/>
  </mergeCells>
  <printOptions horizontalCentered="1"/>
  <pageMargins left="0.19685039370078741" right="0.19685039370078741" top="0.39370078740157483" bottom="0.59055118110236227" header="0.31496062992125984" footer="0.31496062992125984"/>
  <pageSetup scale="50" fitToHeight="0" orientation="landscape" r:id="rId1"/>
  <headerFooter>
    <oddFooter>&amp;C&amp;P de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F8A953-828A-461C-B77C-CE8CCFD69807}">
  <dimension ref="A1:I210"/>
  <sheetViews>
    <sheetView workbookViewId="0">
      <selection activeCell="A6" sqref="A6:I6 A8:I8 A10:I10 A12:I12 A14:I14 A16:I16 A18:I18 A20:I20 A22:I22 A24:I24 A26:I26 A28:I28 A30:I30 A32:I32 A34:I34 A37:I37 A39:I39 A41:I41 A43:I43 A45:I45 A47:I47 A49:I49 A51:I51 A55:I55 A58:I58 A60:I60 A63:I63 A65:I65 A68:I68 A70:I70 A72:I72 A75:I75 A77:I77 A79:I79 A81:I81 A83:I83 A87:I87 A89:I89 A93:I93 A95:I95 A99:I99 A101:I101 A104:I104 A106:I106 A108:I108 A112:I112 A114:I114 A116:I116 A118:I118 A120:I120 A122:I122 A124:I124 A126:I126 A128:I128 A132:I132 A136:I136 A138:I138 A140:I140 A142:I142 A145:I145 A149:I149 A152:I152 A154:I154 A156:I156 A158:I158 A160:I160 A162:I162 A164:I164 A166:I166 A168:I168 A170:I170 A172:I172 A174:I174 A176:I176 A178:I178 A180:I180 A182:I182 A184:I184 A186:I186 A188:I188 A190:I190 A192:I192 A194:I194 A196:I196 A198:I198 A200:I200 A204:I204 A206:I206 A208:I209"/>
    </sheetView>
  </sheetViews>
  <sheetFormatPr baseColWidth="10" defaultRowHeight="14.4" outlineLevelRow="2"/>
  <cols>
    <col min="1" max="1" width="6.44140625" customWidth="1"/>
    <col min="2" max="2" width="9.5546875" bestFit="1" customWidth="1"/>
    <col min="7" max="9" width="14.109375" bestFit="1" customWidth="1"/>
  </cols>
  <sheetData>
    <row r="1" spans="1:9">
      <c r="A1" s="2" t="s">
        <v>0</v>
      </c>
      <c r="B1" s="2"/>
      <c r="C1" s="2"/>
      <c r="D1" s="2"/>
      <c r="E1" s="2"/>
      <c r="F1" s="2"/>
      <c r="G1" s="2"/>
      <c r="H1" s="2"/>
      <c r="I1" s="2"/>
    </row>
    <row r="2" spans="1:9">
      <c r="A2" s="2" t="s">
        <v>1</v>
      </c>
      <c r="B2" s="2"/>
      <c r="C2" s="2"/>
      <c r="D2" s="2"/>
      <c r="E2" s="2"/>
      <c r="F2" s="2"/>
      <c r="G2" s="2"/>
      <c r="H2" s="2"/>
      <c r="I2" s="2"/>
    </row>
    <row r="3" spans="1:9">
      <c r="A3" s="2" t="s">
        <v>2</v>
      </c>
      <c r="B3" s="2"/>
      <c r="C3" s="2"/>
      <c r="D3" s="2"/>
      <c r="E3" s="2"/>
      <c r="F3" s="2"/>
      <c r="G3" s="2"/>
      <c r="H3" s="2"/>
      <c r="I3" s="2"/>
    </row>
    <row r="4" spans="1:9">
      <c r="A4" t="s">
        <v>8</v>
      </c>
      <c r="B4" t="s">
        <v>58</v>
      </c>
      <c r="C4" s="1" t="s">
        <v>5</v>
      </c>
      <c r="D4" s="1" t="s">
        <v>6</v>
      </c>
      <c r="E4" t="s">
        <v>7</v>
      </c>
      <c r="F4" t="s">
        <v>57</v>
      </c>
      <c r="G4" t="s">
        <v>21</v>
      </c>
      <c r="H4" t="s">
        <v>9</v>
      </c>
      <c r="I4" t="s">
        <v>10</v>
      </c>
    </row>
    <row r="5" spans="1:9" hidden="1" outlineLevel="2">
      <c r="C5" s="1"/>
      <c r="D5" s="1"/>
      <c r="G5" s="3">
        <v>7920336</v>
      </c>
      <c r="H5" s="3">
        <v>8330437.6900000004</v>
      </c>
      <c r="I5" s="3">
        <v>8330437.6899999995</v>
      </c>
    </row>
    <row r="6" spans="1:9" outlineLevel="1" collapsed="1">
      <c r="A6" s="4">
        <v>1</v>
      </c>
      <c r="B6" s="4">
        <v>2</v>
      </c>
      <c r="C6" s="4" t="s">
        <v>13</v>
      </c>
      <c r="D6" s="4">
        <v>29</v>
      </c>
      <c r="E6" s="4">
        <v>11301</v>
      </c>
      <c r="F6" s="4" t="str">
        <f>LEFT(E6,1)</f>
        <v>1</v>
      </c>
      <c r="G6" s="3">
        <f>SUBTOTAL(9,G5:G5)</f>
        <v>7920336</v>
      </c>
      <c r="H6" s="3">
        <f>SUBTOTAL(9,H5:H5)</f>
        <v>8330437.6900000004</v>
      </c>
      <c r="I6" s="3">
        <f>SUBTOTAL(9,I5:I5)</f>
        <v>8330437.6899999995</v>
      </c>
    </row>
    <row r="7" spans="1:9" hidden="1" outlineLevel="2">
      <c r="A7" s="4"/>
      <c r="B7" s="4"/>
      <c r="C7" s="4"/>
      <c r="D7" s="4"/>
      <c r="E7" s="10" t="s">
        <v>59</v>
      </c>
      <c r="F7" s="4"/>
      <c r="G7" s="3">
        <v>110880</v>
      </c>
      <c r="H7" s="3">
        <v>107708.78</v>
      </c>
      <c r="I7" s="3">
        <v>107708.78000000001</v>
      </c>
    </row>
    <row r="8" spans="1:9" outlineLevel="1" collapsed="1">
      <c r="A8" s="4">
        <v>1</v>
      </c>
      <c r="B8" s="4">
        <v>2</v>
      </c>
      <c r="C8" s="4" t="s">
        <v>13</v>
      </c>
      <c r="D8" s="4">
        <v>29</v>
      </c>
      <c r="E8" s="4">
        <v>13101</v>
      </c>
      <c r="F8" s="4" t="str">
        <f>LEFT(E8,1)</f>
        <v>1</v>
      </c>
      <c r="G8" s="3">
        <f>SUBTOTAL(9,G7:G7)</f>
        <v>110880</v>
      </c>
      <c r="H8" s="3">
        <f>SUBTOTAL(9,H7:H7)</f>
        <v>107708.78</v>
      </c>
      <c r="I8" s="3">
        <f>SUBTOTAL(9,I7:I7)</f>
        <v>107708.78000000001</v>
      </c>
    </row>
    <row r="9" spans="1:9" hidden="1" outlineLevel="2">
      <c r="A9" s="4"/>
      <c r="B9" s="4"/>
      <c r="C9" s="4"/>
      <c r="D9" s="4"/>
      <c r="E9" s="10" t="s">
        <v>60</v>
      </c>
      <c r="F9" s="4"/>
      <c r="G9" s="3">
        <v>224022</v>
      </c>
      <c r="H9" s="3">
        <v>220242.46</v>
      </c>
      <c r="I9" s="3">
        <v>220242.46</v>
      </c>
    </row>
    <row r="10" spans="1:9" outlineLevel="1" collapsed="1">
      <c r="A10" s="4">
        <v>1</v>
      </c>
      <c r="B10" s="4">
        <v>2</v>
      </c>
      <c r="C10" s="4" t="s">
        <v>13</v>
      </c>
      <c r="D10" s="4">
        <v>29</v>
      </c>
      <c r="E10" s="4">
        <v>13201</v>
      </c>
      <c r="F10" s="4" t="str">
        <f>LEFT(E10,1)</f>
        <v>1</v>
      </c>
      <c r="G10" s="3">
        <f>SUBTOTAL(9,G9:G9)</f>
        <v>224022</v>
      </c>
      <c r="H10" s="3">
        <f>SUBTOTAL(9,H9:H9)</f>
        <v>220242.46</v>
      </c>
      <c r="I10" s="3">
        <f>SUBTOTAL(9,I9:I9)</f>
        <v>220242.46</v>
      </c>
    </row>
    <row r="11" spans="1:9" hidden="1" outlineLevel="2">
      <c r="A11" s="4"/>
      <c r="B11" s="4"/>
      <c r="C11" s="4"/>
      <c r="D11" s="4"/>
      <c r="E11" s="10" t="s">
        <v>61</v>
      </c>
      <c r="F11" s="4"/>
      <c r="G11" s="3">
        <v>896088</v>
      </c>
      <c r="H11" s="3">
        <v>5219739.24</v>
      </c>
      <c r="I11" s="3">
        <v>5219739.24</v>
      </c>
    </row>
    <row r="12" spans="1:9" outlineLevel="1" collapsed="1">
      <c r="A12" s="4">
        <v>1</v>
      </c>
      <c r="B12" s="4">
        <v>2</v>
      </c>
      <c r="C12" s="4" t="s">
        <v>13</v>
      </c>
      <c r="D12" s="4">
        <v>29</v>
      </c>
      <c r="E12" s="4">
        <v>13202</v>
      </c>
      <c r="F12" s="4" t="str">
        <f>LEFT(E12,1)</f>
        <v>1</v>
      </c>
      <c r="G12" s="3">
        <f>SUBTOTAL(9,G11:G11)</f>
        <v>896088</v>
      </c>
      <c r="H12" s="3">
        <f>SUBTOTAL(9,H11:H11)</f>
        <v>5219739.24</v>
      </c>
      <c r="I12" s="3">
        <f>SUBTOTAL(9,I11:I11)</f>
        <v>5219739.24</v>
      </c>
    </row>
    <row r="13" spans="1:9" hidden="1" outlineLevel="2">
      <c r="A13" s="4"/>
      <c r="B13" s="4"/>
      <c r="C13" s="4"/>
      <c r="D13" s="4"/>
      <c r="E13" s="10" t="s">
        <v>62</v>
      </c>
      <c r="F13" s="4"/>
      <c r="G13" s="3">
        <v>1131805</v>
      </c>
      <c r="H13" s="3">
        <v>935774.57</v>
      </c>
      <c r="I13" s="3">
        <v>935774.57</v>
      </c>
    </row>
    <row r="14" spans="1:9" outlineLevel="1" collapsed="1">
      <c r="A14" s="4">
        <v>1</v>
      </c>
      <c r="B14" s="4">
        <v>2</v>
      </c>
      <c r="C14" s="4" t="s">
        <v>13</v>
      </c>
      <c r="D14" s="4">
        <v>29</v>
      </c>
      <c r="E14" s="4">
        <v>14101</v>
      </c>
      <c r="F14" s="4" t="str">
        <f>LEFT(E14,1)</f>
        <v>1</v>
      </c>
      <c r="G14" s="3">
        <f>SUBTOTAL(9,G13:G13)</f>
        <v>1131805</v>
      </c>
      <c r="H14" s="3">
        <f>SUBTOTAL(9,H13:H13)</f>
        <v>935774.57</v>
      </c>
      <c r="I14" s="3">
        <f>SUBTOTAL(9,I13:I13)</f>
        <v>935774.57</v>
      </c>
    </row>
    <row r="15" spans="1:9" hidden="1" outlineLevel="2">
      <c r="A15" s="4"/>
      <c r="B15" s="4"/>
      <c r="C15" s="4"/>
      <c r="D15" s="4"/>
      <c r="E15" s="10" t="s">
        <v>63</v>
      </c>
      <c r="F15" s="4"/>
      <c r="G15" s="3">
        <v>385185</v>
      </c>
      <c r="H15" s="3">
        <v>364470.06</v>
      </c>
      <c r="I15" s="3">
        <v>364470.06</v>
      </c>
    </row>
    <row r="16" spans="1:9" outlineLevel="1" collapsed="1">
      <c r="A16" s="4">
        <v>1</v>
      </c>
      <c r="B16" s="4">
        <v>2</v>
      </c>
      <c r="C16" s="4" t="s">
        <v>13</v>
      </c>
      <c r="D16" s="4">
        <v>29</v>
      </c>
      <c r="E16" s="4">
        <v>14105</v>
      </c>
      <c r="F16" s="4" t="str">
        <f>LEFT(E16,1)</f>
        <v>1</v>
      </c>
      <c r="G16" s="3">
        <f>SUBTOTAL(9,G15:G15)</f>
        <v>385185</v>
      </c>
      <c r="H16" s="3">
        <f>SUBTOTAL(9,H15:H15)</f>
        <v>364470.06</v>
      </c>
      <c r="I16" s="3">
        <f>SUBTOTAL(9,I15:I15)</f>
        <v>364470.06</v>
      </c>
    </row>
    <row r="17" spans="1:9" hidden="1" outlineLevel="2">
      <c r="A17" s="4"/>
      <c r="B17" s="4"/>
      <c r="C17" s="4"/>
      <c r="D17" s="4"/>
      <c r="E17" s="10" t="s">
        <v>64</v>
      </c>
      <c r="F17" s="4"/>
      <c r="G17" s="3">
        <v>406817</v>
      </c>
      <c r="H17" s="3">
        <v>430584.2</v>
      </c>
      <c r="I17" s="3">
        <v>430584.2</v>
      </c>
    </row>
    <row r="18" spans="1:9" outlineLevel="1" collapsed="1">
      <c r="A18" s="4">
        <v>1</v>
      </c>
      <c r="B18" s="4">
        <v>2</v>
      </c>
      <c r="C18" s="4" t="s">
        <v>13</v>
      </c>
      <c r="D18" s="4">
        <v>29</v>
      </c>
      <c r="E18" s="4">
        <v>14201</v>
      </c>
      <c r="F18" s="4" t="str">
        <f>LEFT(E18,1)</f>
        <v>1</v>
      </c>
      <c r="G18" s="3">
        <f>SUBTOTAL(9,G17:G17)</f>
        <v>406817</v>
      </c>
      <c r="H18" s="3">
        <f>SUBTOTAL(9,H17:H17)</f>
        <v>430584.2</v>
      </c>
      <c r="I18" s="3">
        <f>SUBTOTAL(9,I17:I17)</f>
        <v>430584.2</v>
      </c>
    </row>
    <row r="19" spans="1:9" hidden="1" outlineLevel="2">
      <c r="A19" s="4"/>
      <c r="B19" s="4"/>
      <c r="C19" s="4"/>
      <c r="D19" s="4"/>
      <c r="E19" s="10" t="s">
        <v>65</v>
      </c>
      <c r="F19" s="4"/>
      <c r="G19" s="3">
        <v>162727</v>
      </c>
      <c r="H19" s="3">
        <v>172233.88</v>
      </c>
      <c r="I19" s="3">
        <v>172233.88</v>
      </c>
    </row>
    <row r="20" spans="1:9" outlineLevel="1" collapsed="1">
      <c r="A20" s="4">
        <v>1</v>
      </c>
      <c r="B20" s="4">
        <v>2</v>
      </c>
      <c r="C20" s="4" t="s">
        <v>13</v>
      </c>
      <c r="D20" s="4">
        <v>29</v>
      </c>
      <c r="E20" s="4">
        <v>14301</v>
      </c>
      <c r="F20" s="4" t="str">
        <f>LEFT(E20,1)</f>
        <v>1</v>
      </c>
      <c r="G20" s="3">
        <f>SUBTOTAL(9,G19:G19)</f>
        <v>162727</v>
      </c>
      <c r="H20" s="3">
        <f>SUBTOTAL(9,H19:H19)</f>
        <v>172233.88</v>
      </c>
      <c r="I20" s="3">
        <f>SUBTOTAL(9,I19:I19)</f>
        <v>172233.88</v>
      </c>
    </row>
    <row r="21" spans="1:9" hidden="1" outlineLevel="2">
      <c r="A21" s="4"/>
      <c r="B21" s="4"/>
      <c r="C21" s="4"/>
      <c r="D21" s="4"/>
      <c r="E21" s="10" t="s">
        <v>66</v>
      </c>
      <c r="F21" s="4"/>
      <c r="G21" s="3">
        <v>219977</v>
      </c>
      <c r="H21" s="3">
        <v>231912.56</v>
      </c>
      <c r="I21" s="3">
        <v>231912.56</v>
      </c>
    </row>
    <row r="22" spans="1:9" outlineLevel="1" collapsed="1">
      <c r="A22" s="4">
        <v>1</v>
      </c>
      <c r="B22" s="4">
        <v>2</v>
      </c>
      <c r="C22" s="4" t="s">
        <v>13</v>
      </c>
      <c r="D22" s="4">
        <v>29</v>
      </c>
      <c r="E22" s="4">
        <v>14302</v>
      </c>
      <c r="F22" s="4" t="str">
        <f>LEFT(E22,1)</f>
        <v>1</v>
      </c>
      <c r="G22" s="3">
        <f>SUBTOTAL(9,G21:G21)</f>
        <v>219977</v>
      </c>
      <c r="H22" s="3">
        <f>SUBTOTAL(9,H21:H21)</f>
        <v>231912.56</v>
      </c>
      <c r="I22" s="3">
        <f>SUBTOTAL(9,I21:I21)</f>
        <v>231912.56</v>
      </c>
    </row>
    <row r="23" spans="1:9" hidden="1" outlineLevel="2">
      <c r="A23" s="4"/>
      <c r="B23" s="4"/>
      <c r="C23" s="4"/>
      <c r="D23" s="4"/>
      <c r="E23" s="10" t="s">
        <v>67</v>
      </c>
      <c r="F23" s="4"/>
      <c r="G23" s="3">
        <v>449873</v>
      </c>
      <c r="H23" s="3">
        <v>495139.94000000006</v>
      </c>
      <c r="I23" s="3">
        <v>495139.94000000006</v>
      </c>
    </row>
    <row r="24" spans="1:9" outlineLevel="1" collapsed="1">
      <c r="A24" s="4">
        <v>1</v>
      </c>
      <c r="B24" s="4">
        <v>2</v>
      </c>
      <c r="C24" s="4" t="s">
        <v>13</v>
      </c>
      <c r="D24" s="4">
        <v>29</v>
      </c>
      <c r="E24" s="4">
        <v>14401</v>
      </c>
      <c r="F24" s="4" t="str">
        <f>LEFT(E24,1)</f>
        <v>1</v>
      </c>
      <c r="G24" s="3">
        <f>SUBTOTAL(9,G23:G23)</f>
        <v>449873</v>
      </c>
      <c r="H24" s="3">
        <f>SUBTOTAL(9,H23:H23)</f>
        <v>495139.94000000006</v>
      </c>
      <c r="I24" s="3">
        <f>SUBTOTAL(9,I23:I23)</f>
        <v>495139.94000000006</v>
      </c>
    </row>
    <row r="25" spans="1:9" hidden="1" outlineLevel="2">
      <c r="A25" s="4"/>
      <c r="B25" s="4"/>
      <c r="C25" s="4"/>
      <c r="D25" s="4"/>
      <c r="E25" s="10" t="s">
        <v>68</v>
      </c>
      <c r="F25" s="4"/>
      <c r="G25" s="3">
        <v>34247</v>
      </c>
      <c r="H25" s="3">
        <v>34247</v>
      </c>
      <c r="I25" s="3">
        <v>34247</v>
      </c>
    </row>
    <row r="26" spans="1:9" outlineLevel="1" collapsed="1">
      <c r="A26" s="4">
        <v>1</v>
      </c>
      <c r="B26" s="4">
        <v>2</v>
      </c>
      <c r="C26" s="4" t="s">
        <v>13</v>
      </c>
      <c r="D26" s="4">
        <v>29</v>
      </c>
      <c r="E26" s="4">
        <v>14405</v>
      </c>
      <c r="F26" s="4" t="str">
        <f>LEFT(E26,1)</f>
        <v>1</v>
      </c>
      <c r="G26" s="3">
        <f>SUBTOTAL(9,G25:G25)</f>
        <v>34247</v>
      </c>
      <c r="H26" s="3">
        <f>SUBTOTAL(9,H25:H25)</f>
        <v>34247</v>
      </c>
      <c r="I26" s="3">
        <f>SUBTOTAL(9,I25:I25)</f>
        <v>34247</v>
      </c>
    </row>
    <row r="27" spans="1:9" hidden="1" outlineLevel="2">
      <c r="A27" s="4"/>
      <c r="B27" s="4"/>
      <c r="C27" s="4"/>
      <c r="D27" s="4"/>
      <c r="E27" s="10" t="s">
        <v>69</v>
      </c>
      <c r="F27" s="4"/>
      <c r="G27" s="3">
        <v>24213444</v>
      </c>
      <c r="H27" s="3">
        <v>26486705.740000002</v>
      </c>
      <c r="I27" s="3">
        <v>26486705.740000002</v>
      </c>
    </row>
    <row r="28" spans="1:9" outlineLevel="1" collapsed="1">
      <c r="A28" s="4">
        <v>1</v>
      </c>
      <c r="B28" s="4">
        <v>2</v>
      </c>
      <c r="C28" s="4" t="s">
        <v>13</v>
      </c>
      <c r="D28" s="4">
        <v>29</v>
      </c>
      <c r="E28" s="4">
        <v>15402</v>
      </c>
      <c r="F28" s="4" t="str">
        <f>LEFT(E28,1)</f>
        <v>1</v>
      </c>
      <c r="G28" s="3">
        <f>SUBTOTAL(9,G27:G27)</f>
        <v>24213444</v>
      </c>
      <c r="H28" s="3">
        <f>SUBTOTAL(9,H27:H27)</f>
        <v>26486705.740000002</v>
      </c>
      <c r="I28" s="3">
        <f>SUBTOTAL(9,I27:I27)</f>
        <v>26486705.740000002</v>
      </c>
    </row>
    <row r="29" spans="1:9" hidden="1" outlineLevel="2">
      <c r="A29" s="4"/>
      <c r="B29" s="4"/>
      <c r="C29" s="4"/>
      <c r="D29" s="4"/>
      <c r="E29" s="10" t="s">
        <v>70</v>
      </c>
      <c r="F29" s="4"/>
      <c r="G29" s="3">
        <v>1312740</v>
      </c>
      <c r="H29" s="3">
        <v>1304932.19</v>
      </c>
      <c r="I29" s="3">
        <v>1304932.19</v>
      </c>
    </row>
    <row r="30" spans="1:9" outlineLevel="1" collapsed="1">
      <c r="A30" s="4">
        <v>1</v>
      </c>
      <c r="B30" s="4">
        <v>2</v>
      </c>
      <c r="C30" s="4" t="s">
        <v>13</v>
      </c>
      <c r="D30" s="4">
        <v>29</v>
      </c>
      <c r="E30" s="4">
        <v>15403</v>
      </c>
      <c r="F30" s="4" t="str">
        <f>LEFT(E30,1)</f>
        <v>1</v>
      </c>
      <c r="G30" s="3">
        <f>SUBTOTAL(9,G29:G29)</f>
        <v>1312740</v>
      </c>
      <c r="H30" s="3">
        <f>SUBTOTAL(9,H29:H29)</f>
        <v>1304932.19</v>
      </c>
      <c r="I30" s="3">
        <f>SUBTOTAL(9,I29:I29)</f>
        <v>1304932.19</v>
      </c>
    </row>
    <row r="31" spans="1:9" hidden="1" outlineLevel="2">
      <c r="A31" s="4"/>
      <c r="B31" s="4"/>
      <c r="C31" s="4"/>
      <c r="D31" s="4"/>
      <c r="E31" s="10" t="s">
        <v>71</v>
      </c>
      <c r="F31" s="4"/>
      <c r="G31" s="3">
        <v>123300</v>
      </c>
      <c r="H31" s="3">
        <v>123300</v>
      </c>
      <c r="I31" s="3">
        <v>123300</v>
      </c>
    </row>
    <row r="32" spans="1:9" outlineLevel="1" collapsed="1">
      <c r="A32" s="4">
        <v>1</v>
      </c>
      <c r="B32" s="4">
        <v>2</v>
      </c>
      <c r="C32" s="4" t="s">
        <v>13</v>
      </c>
      <c r="D32" s="4">
        <v>29</v>
      </c>
      <c r="E32" s="4">
        <v>15901</v>
      </c>
      <c r="F32" s="4" t="str">
        <f>LEFT(E32,1)</f>
        <v>1</v>
      </c>
      <c r="G32" s="3">
        <f>SUBTOTAL(9,G31:G31)</f>
        <v>123300</v>
      </c>
      <c r="H32" s="3">
        <f>SUBTOTAL(9,H31:H31)</f>
        <v>123300</v>
      </c>
      <c r="I32" s="3">
        <f>SUBTOTAL(9,I31:I31)</f>
        <v>123300</v>
      </c>
    </row>
    <row r="33" spans="1:9" hidden="1" outlineLevel="2">
      <c r="A33" s="4"/>
      <c r="B33" s="4"/>
      <c r="C33" s="4"/>
      <c r="D33" s="4"/>
      <c r="E33" s="10" t="s">
        <v>72</v>
      </c>
      <c r="F33" s="4"/>
      <c r="G33" s="3">
        <v>53571</v>
      </c>
      <c r="H33" s="3">
        <v>53571</v>
      </c>
      <c r="I33" s="3">
        <v>53571</v>
      </c>
    </row>
    <row r="34" spans="1:9" outlineLevel="1" collapsed="1">
      <c r="A34" s="4">
        <v>1</v>
      </c>
      <c r="B34" s="4">
        <v>2</v>
      </c>
      <c r="C34" s="4" t="s">
        <v>13</v>
      </c>
      <c r="D34" s="4">
        <v>29</v>
      </c>
      <c r="E34" s="4">
        <v>21101</v>
      </c>
      <c r="F34" s="4" t="str">
        <f>LEFT(E34,1)</f>
        <v>2</v>
      </c>
      <c r="G34" s="3">
        <f>SUBTOTAL(9,G33:G33)</f>
        <v>53571</v>
      </c>
      <c r="H34" s="3">
        <f>SUBTOTAL(9,H33:H33)</f>
        <v>53571</v>
      </c>
      <c r="I34" s="3">
        <f>SUBTOTAL(9,I33:I33)</f>
        <v>53571</v>
      </c>
    </row>
    <row r="35" spans="1:9" hidden="1" outlineLevel="2">
      <c r="A35" s="4"/>
      <c r="B35" s="4"/>
      <c r="C35" s="4"/>
      <c r="D35" s="4"/>
      <c r="E35" s="10" t="s">
        <v>73</v>
      </c>
      <c r="F35" s="4"/>
      <c r="G35" s="3">
        <v>0</v>
      </c>
      <c r="H35" s="3">
        <v>0</v>
      </c>
      <c r="I35" s="3">
        <v>0</v>
      </c>
    </row>
    <row r="36" spans="1:9" hidden="1" outlineLevel="2">
      <c r="A36" s="4">
        <v>1</v>
      </c>
      <c r="B36" s="4">
        <v>2</v>
      </c>
      <c r="C36" s="4" t="s">
        <v>13</v>
      </c>
      <c r="D36" s="4">
        <v>29</v>
      </c>
      <c r="E36" s="4">
        <v>21601</v>
      </c>
      <c r="F36" s="4" t="str">
        <f>LEFT(E36,1)</f>
        <v>2</v>
      </c>
      <c r="G36" s="3">
        <v>14791</v>
      </c>
      <c r="H36" s="3">
        <v>14407.66</v>
      </c>
      <c r="I36" s="3">
        <v>14407.66</v>
      </c>
    </row>
    <row r="37" spans="1:9" outlineLevel="1" collapsed="1">
      <c r="A37" s="4">
        <v>1</v>
      </c>
      <c r="B37" s="4">
        <v>2</v>
      </c>
      <c r="C37" s="4" t="s">
        <v>13</v>
      </c>
      <c r="D37" s="4">
        <v>29</v>
      </c>
      <c r="E37" s="4">
        <v>21601</v>
      </c>
      <c r="F37" s="4" t="str">
        <f>LEFT(E37,1)</f>
        <v>2</v>
      </c>
      <c r="G37" s="3">
        <f>SUBTOTAL(9,G35:G36)</f>
        <v>14791</v>
      </c>
      <c r="H37" s="3">
        <f>SUBTOTAL(9,H35:H36)</f>
        <v>14407.66</v>
      </c>
      <c r="I37" s="3">
        <f>SUBTOTAL(9,I35:I36)</f>
        <v>14407.66</v>
      </c>
    </row>
    <row r="38" spans="1:9" hidden="1" outlineLevel="2">
      <c r="A38" s="4"/>
      <c r="B38" s="4"/>
      <c r="C38" s="4"/>
      <c r="D38" s="4"/>
      <c r="E38" s="10" t="s">
        <v>74</v>
      </c>
      <c r="F38" s="4"/>
      <c r="G38" s="3">
        <v>26994</v>
      </c>
      <c r="H38" s="3">
        <v>26994</v>
      </c>
      <c r="I38" s="3">
        <v>26994</v>
      </c>
    </row>
    <row r="39" spans="1:9" outlineLevel="1" collapsed="1">
      <c r="A39" s="4">
        <v>1</v>
      </c>
      <c r="B39" s="4">
        <v>2</v>
      </c>
      <c r="C39" s="4" t="s">
        <v>13</v>
      </c>
      <c r="D39" s="4">
        <v>29</v>
      </c>
      <c r="E39" s="4">
        <v>22104</v>
      </c>
      <c r="F39" s="4" t="str">
        <f>LEFT(E39,1)</f>
        <v>2</v>
      </c>
      <c r="G39" s="3">
        <f>SUBTOTAL(9,G38:G38)</f>
        <v>26994</v>
      </c>
      <c r="H39" s="3">
        <f>SUBTOTAL(9,H38:H38)</f>
        <v>26994</v>
      </c>
      <c r="I39" s="3">
        <f>SUBTOTAL(9,I38:I38)</f>
        <v>26994</v>
      </c>
    </row>
    <row r="40" spans="1:9" hidden="1" outlineLevel="2">
      <c r="A40" s="4"/>
      <c r="B40" s="4"/>
      <c r="C40" s="4"/>
      <c r="D40" s="4"/>
      <c r="E40" s="10" t="s">
        <v>75</v>
      </c>
      <c r="F40" s="4"/>
      <c r="G40" s="3">
        <v>3570</v>
      </c>
      <c r="H40" s="3">
        <v>3312</v>
      </c>
      <c r="I40" s="3">
        <v>3312</v>
      </c>
    </row>
    <row r="41" spans="1:9" outlineLevel="1" collapsed="1">
      <c r="A41" s="4">
        <v>1</v>
      </c>
      <c r="B41" s="4">
        <v>2</v>
      </c>
      <c r="C41" s="4" t="s">
        <v>13</v>
      </c>
      <c r="D41" s="4">
        <v>29</v>
      </c>
      <c r="E41" s="4">
        <v>22106</v>
      </c>
      <c r="F41" s="4" t="str">
        <f>LEFT(E41,1)</f>
        <v>2</v>
      </c>
      <c r="G41" s="3">
        <f>SUBTOTAL(9,G40:G40)</f>
        <v>3570</v>
      </c>
      <c r="H41" s="3">
        <f>SUBTOTAL(9,H40:H40)</f>
        <v>3312</v>
      </c>
      <c r="I41" s="3">
        <f>SUBTOTAL(9,I40:I40)</f>
        <v>3312</v>
      </c>
    </row>
    <row r="42" spans="1:9" hidden="1" outlineLevel="2">
      <c r="A42" s="4"/>
      <c r="B42" s="4"/>
      <c r="C42" s="4"/>
      <c r="D42" s="4"/>
      <c r="E42" s="10" t="s">
        <v>76</v>
      </c>
      <c r="F42" s="4"/>
      <c r="G42" s="3">
        <v>1531</v>
      </c>
      <c r="H42" s="3">
        <v>60499.99</v>
      </c>
      <c r="I42" s="3">
        <v>60499.99</v>
      </c>
    </row>
    <row r="43" spans="1:9" outlineLevel="1" collapsed="1">
      <c r="A43" s="4">
        <v>1</v>
      </c>
      <c r="B43" s="4">
        <v>2</v>
      </c>
      <c r="C43" s="4" t="s">
        <v>13</v>
      </c>
      <c r="D43" s="4">
        <v>29</v>
      </c>
      <c r="E43" s="4">
        <v>22301</v>
      </c>
      <c r="F43" s="4" t="str">
        <f>LEFT(E43,1)</f>
        <v>2</v>
      </c>
      <c r="G43" s="3">
        <f>SUBTOTAL(9,G42:G42)</f>
        <v>1531</v>
      </c>
      <c r="H43" s="3">
        <f>SUBTOTAL(9,H42:H42)</f>
        <v>60499.99</v>
      </c>
      <c r="I43" s="3">
        <f>SUBTOTAL(9,I42:I42)</f>
        <v>60499.99</v>
      </c>
    </row>
    <row r="44" spans="1:9" hidden="1" outlineLevel="2">
      <c r="A44" s="4"/>
      <c r="B44" s="4"/>
      <c r="C44" s="4"/>
      <c r="D44" s="4"/>
      <c r="E44" s="10" t="s">
        <v>77</v>
      </c>
      <c r="F44" s="4"/>
      <c r="G44" s="3">
        <v>0</v>
      </c>
      <c r="H44" s="3">
        <v>38143.799999999996</v>
      </c>
      <c r="I44" s="3">
        <v>38143.800000000003</v>
      </c>
    </row>
    <row r="45" spans="1:9" outlineLevel="1" collapsed="1">
      <c r="A45" s="4">
        <v>1</v>
      </c>
      <c r="B45" s="4">
        <v>2</v>
      </c>
      <c r="C45" s="4" t="s">
        <v>13</v>
      </c>
      <c r="D45" s="4">
        <v>29</v>
      </c>
      <c r="E45" s="4">
        <v>23201</v>
      </c>
      <c r="F45" s="4" t="str">
        <f>LEFT(E45,1)</f>
        <v>2</v>
      </c>
      <c r="G45" s="3">
        <f>SUBTOTAL(9,G44:G44)</f>
        <v>0</v>
      </c>
      <c r="H45" s="3">
        <f>SUBTOTAL(9,H44:H44)</f>
        <v>38143.799999999996</v>
      </c>
      <c r="I45" s="3">
        <f>SUBTOTAL(9,I44:I44)</f>
        <v>38143.800000000003</v>
      </c>
    </row>
    <row r="46" spans="1:9" hidden="1" outlineLevel="2">
      <c r="A46" s="4"/>
      <c r="B46" s="4"/>
      <c r="C46" s="4"/>
      <c r="D46" s="4"/>
      <c r="E46" s="10" t="s">
        <v>78</v>
      </c>
      <c r="F46" s="4"/>
      <c r="G46" s="3">
        <v>0</v>
      </c>
      <c r="H46" s="3">
        <v>0</v>
      </c>
      <c r="I46" s="3">
        <v>0</v>
      </c>
    </row>
    <row r="47" spans="1:9" outlineLevel="1" collapsed="1">
      <c r="A47" s="4">
        <v>1</v>
      </c>
      <c r="B47" s="4">
        <v>2</v>
      </c>
      <c r="C47" s="4" t="s">
        <v>13</v>
      </c>
      <c r="D47" s="4">
        <v>29</v>
      </c>
      <c r="E47" s="4">
        <v>23701</v>
      </c>
      <c r="F47" s="4" t="str">
        <f>LEFT(E47,1)</f>
        <v>2</v>
      </c>
      <c r="G47" s="3">
        <f>SUBTOTAL(9,G46:G46)</f>
        <v>0</v>
      </c>
      <c r="H47" s="3">
        <f>SUBTOTAL(9,H46:H46)</f>
        <v>0</v>
      </c>
      <c r="I47" s="3">
        <f>SUBTOTAL(9,I46:I46)</f>
        <v>0</v>
      </c>
    </row>
    <row r="48" spans="1:9" hidden="1" outlineLevel="2">
      <c r="A48" s="4"/>
      <c r="B48" s="4"/>
      <c r="C48" s="4"/>
      <c r="D48" s="4"/>
      <c r="E48" s="10" t="s">
        <v>79</v>
      </c>
      <c r="F48" s="4"/>
      <c r="G48" s="3">
        <v>0</v>
      </c>
      <c r="H48" s="3">
        <v>4176</v>
      </c>
      <c r="I48" s="3">
        <v>4176</v>
      </c>
    </row>
    <row r="49" spans="1:9" outlineLevel="1" collapsed="1">
      <c r="A49" s="4">
        <v>1</v>
      </c>
      <c r="B49" s="4">
        <v>2</v>
      </c>
      <c r="C49" s="4" t="s">
        <v>13</v>
      </c>
      <c r="D49" s="4">
        <v>29</v>
      </c>
      <c r="E49" s="4">
        <v>24201</v>
      </c>
      <c r="F49" s="4" t="str">
        <f>LEFT(E49,1)</f>
        <v>2</v>
      </c>
      <c r="G49" s="3">
        <f>SUBTOTAL(9,G48:G48)</f>
        <v>0</v>
      </c>
      <c r="H49" s="3">
        <f>SUBTOTAL(9,H48:H48)</f>
        <v>4176</v>
      </c>
      <c r="I49" s="3">
        <f>SUBTOTAL(9,I48:I48)</f>
        <v>4176</v>
      </c>
    </row>
    <row r="50" spans="1:9" hidden="1" outlineLevel="2">
      <c r="A50" s="4"/>
      <c r="B50" s="4"/>
      <c r="C50" s="4"/>
      <c r="D50" s="4"/>
      <c r="E50" s="10" t="s">
        <v>80</v>
      </c>
      <c r="F50" s="4"/>
      <c r="G50" s="3">
        <v>0</v>
      </c>
      <c r="H50" s="3">
        <v>50349.74</v>
      </c>
      <c r="I50" s="3">
        <v>50349.74</v>
      </c>
    </row>
    <row r="51" spans="1:9" outlineLevel="1" collapsed="1">
      <c r="A51" s="4">
        <v>1</v>
      </c>
      <c r="B51" s="4">
        <v>2</v>
      </c>
      <c r="C51" s="4" t="s">
        <v>13</v>
      </c>
      <c r="D51" s="4">
        <v>29</v>
      </c>
      <c r="E51" s="4">
        <v>24501</v>
      </c>
      <c r="F51" s="4" t="str">
        <f>LEFT(E51,1)</f>
        <v>2</v>
      </c>
      <c r="G51" s="3">
        <f>SUBTOTAL(9,G50:G50)</f>
        <v>0</v>
      </c>
      <c r="H51" s="3">
        <f>SUBTOTAL(9,H50:H50)</f>
        <v>50349.74</v>
      </c>
      <c r="I51" s="3">
        <f>SUBTOTAL(9,I50:I50)</f>
        <v>50349.74</v>
      </c>
    </row>
    <row r="52" spans="1:9" hidden="1" outlineLevel="2">
      <c r="A52" s="4"/>
      <c r="B52" s="4"/>
      <c r="C52" s="4"/>
      <c r="D52" s="4"/>
      <c r="E52" s="10" t="s">
        <v>81</v>
      </c>
      <c r="F52" s="4"/>
      <c r="G52" s="3">
        <v>0</v>
      </c>
      <c r="H52" s="3">
        <v>60059.58</v>
      </c>
      <c r="I52" s="3">
        <v>60059.58</v>
      </c>
    </row>
    <row r="53" spans="1:9" hidden="1" outlineLevel="2">
      <c r="A53" s="4">
        <v>1</v>
      </c>
      <c r="B53" s="4">
        <v>2</v>
      </c>
      <c r="C53" s="4" t="s">
        <v>13</v>
      </c>
      <c r="D53" s="4">
        <v>29</v>
      </c>
      <c r="E53" s="4">
        <v>24601</v>
      </c>
      <c r="F53" s="4" t="str">
        <f>LEFT(E53,1)</f>
        <v>2</v>
      </c>
      <c r="G53" s="3">
        <v>99</v>
      </c>
      <c r="H53" s="3">
        <v>0</v>
      </c>
      <c r="I53" s="3">
        <v>0</v>
      </c>
    </row>
    <row r="54" spans="1:9" hidden="1" outlineLevel="2">
      <c r="A54" s="4">
        <v>1</v>
      </c>
      <c r="B54" s="4">
        <v>2</v>
      </c>
      <c r="C54" s="4" t="s">
        <v>13</v>
      </c>
      <c r="D54" s="4">
        <v>29</v>
      </c>
      <c r="E54" s="4">
        <v>24601</v>
      </c>
      <c r="F54" s="4" t="str">
        <f>LEFT(E54,1)</f>
        <v>2</v>
      </c>
      <c r="G54" s="3">
        <v>0</v>
      </c>
      <c r="H54" s="3">
        <v>7254.06</v>
      </c>
      <c r="I54" s="3">
        <v>7254.06</v>
      </c>
    </row>
    <row r="55" spans="1:9" outlineLevel="1" collapsed="1">
      <c r="A55" s="4">
        <v>1</v>
      </c>
      <c r="B55" s="4">
        <v>2</v>
      </c>
      <c r="C55" s="4" t="s">
        <v>13</v>
      </c>
      <c r="D55" s="4">
        <v>29</v>
      </c>
      <c r="E55" s="4">
        <v>24601</v>
      </c>
      <c r="F55" s="4" t="str">
        <f>LEFT(E55,1)</f>
        <v>2</v>
      </c>
      <c r="G55" s="3">
        <f>SUBTOTAL(9,G52:G54)</f>
        <v>99</v>
      </c>
      <c r="H55" s="3">
        <f>SUBTOTAL(9,H52:H54)</f>
        <v>67313.64</v>
      </c>
      <c r="I55" s="3">
        <f>SUBTOTAL(9,I52:I54)</f>
        <v>67313.64</v>
      </c>
    </row>
    <row r="56" spans="1:9" hidden="1" outlineLevel="2">
      <c r="A56" s="4"/>
      <c r="B56" s="4"/>
      <c r="C56" s="4"/>
      <c r="D56" s="4"/>
      <c r="E56" s="10" t="s">
        <v>82</v>
      </c>
      <c r="F56" s="4"/>
      <c r="G56" s="3">
        <v>0</v>
      </c>
      <c r="H56" s="3">
        <v>22827.13</v>
      </c>
      <c r="I56" s="3">
        <v>22827.13</v>
      </c>
    </row>
    <row r="57" spans="1:9" hidden="1" outlineLevel="2">
      <c r="A57" s="4">
        <v>1</v>
      </c>
      <c r="B57" s="4">
        <v>2</v>
      </c>
      <c r="C57" s="4" t="s">
        <v>13</v>
      </c>
      <c r="D57" s="4">
        <v>29</v>
      </c>
      <c r="E57" s="4">
        <v>24701</v>
      </c>
      <c r="F57" s="4" t="str">
        <f>LEFT(E57,1)</f>
        <v>2</v>
      </c>
      <c r="G57" s="3">
        <v>0</v>
      </c>
      <c r="H57" s="3">
        <v>30922.14</v>
      </c>
      <c r="I57" s="3">
        <v>30922.14</v>
      </c>
    </row>
    <row r="58" spans="1:9" outlineLevel="1" collapsed="1">
      <c r="A58" s="4">
        <v>1</v>
      </c>
      <c r="B58" s="4">
        <v>2</v>
      </c>
      <c r="C58" s="4" t="s">
        <v>13</v>
      </c>
      <c r="D58" s="4">
        <v>29</v>
      </c>
      <c r="E58" s="4">
        <v>24701</v>
      </c>
      <c r="F58" s="4" t="str">
        <f>LEFT(E58,1)</f>
        <v>2</v>
      </c>
      <c r="G58" s="3">
        <f>SUBTOTAL(9,G56:G57)</f>
        <v>0</v>
      </c>
      <c r="H58" s="3">
        <f>SUBTOTAL(9,H56:H57)</f>
        <v>53749.270000000004</v>
      </c>
      <c r="I58" s="3">
        <f>SUBTOTAL(9,I56:I57)</f>
        <v>53749.270000000004</v>
      </c>
    </row>
    <row r="59" spans="1:9" hidden="1" outlineLevel="2">
      <c r="A59" s="4"/>
      <c r="B59" s="4"/>
      <c r="C59" s="4"/>
      <c r="D59" s="4"/>
      <c r="E59" s="10" t="s">
        <v>83</v>
      </c>
      <c r="F59" s="4"/>
      <c r="G59" s="3">
        <v>0</v>
      </c>
      <c r="H59" s="3">
        <v>0</v>
      </c>
      <c r="I59" s="3">
        <v>0</v>
      </c>
    </row>
    <row r="60" spans="1:9" outlineLevel="1" collapsed="1">
      <c r="A60" s="4">
        <v>1</v>
      </c>
      <c r="B60" s="4">
        <v>2</v>
      </c>
      <c r="C60" s="4" t="s">
        <v>13</v>
      </c>
      <c r="D60" s="4">
        <v>29</v>
      </c>
      <c r="E60" s="4">
        <v>24801</v>
      </c>
      <c r="F60" s="4" t="str">
        <f>LEFT(E60,1)</f>
        <v>2</v>
      </c>
      <c r="G60" s="3">
        <f>SUBTOTAL(9,G59:G59)</f>
        <v>0</v>
      </c>
      <c r="H60" s="3">
        <f>SUBTOTAL(9,H59:H59)</f>
        <v>0</v>
      </c>
      <c r="I60" s="3">
        <f>SUBTOTAL(9,I59:I59)</f>
        <v>0</v>
      </c>
    </row>
    <row r="61" spans="1:9" hidden="1" outlineLevel="2">
      <c r="A61" s="4"/>
      <c r="B61" s="4"/>
      <c r="C61" s="4"/>
      <c r="D61" s="4"/>
      <c r="E61" s="10" t="s">
        <v>84</v>
      </c>
      <c r="F61" s="4"/>
      <c r="G61" s="3">
        <v>0</v>
      </c>
      <c r="H61" s="3">
        <v>1209.56</v>
      </c>
      <c r="I61" s="3">
        <v>1209.56</v>
      </c>
    </row>
    <row r="62" spans="1:9" hidden="1" outlineLevel="2">
      <c r="A62" s="4">
        <v>1</v>
      </c>
      <c r="B62" s="4">
        <v>2</v>
      </c>
      <c r="C62" s="4" t="s">
        <v>13</v>
      </c>
      <c r="D62" s="4">
        <v>29</v>
      </c>
      <c r="E62" s="4">
        <v>24901</v>
      </c>
      <c r="F62" s="4" t="str">
        <f>LEFT(E62,1)</f>
        <v>2</v>
      </c>
      <c r="G62" s="3">
        <v>0</v>
      </c>
      <c r="H62" s="3">
        <v>26732.84</v>
      </c>
      <c r="I62" s="3">
        <v>26732.84</v>
      </c>
    </row>
    <row r="63" spans="1:9" outlineLevel="1" collapsed="1">
      <c r="A63" s="4">
        <v>1</v>
      </c>
      <c r="B63" s="4">
        <v>2</v>
      </c>
      <c r="C63" s="4" t="s">
        <v>13</v>
      </c>
      <c r="D63" s="4">
        <v>29</v>
      </c>
      <c r="E63" s="4">
        <v>24901</v>
      </c>
      <c r="F63" s="4" t="str">
        <f>LEFT(E63,1)</f>
        <v>2</v>
      </c>
      <c r="G63" s="3">
        <f>SUBTOTAL(9,G61:G62)</f>
        <v>0</v>
      </c>
      <c r="H63" s="3">
        <f>SUBTOTAL(9,H61:H62)</f>
        <v>27942.400000000001</v>
      </c>
      <c r="I63" s="3">
        <f>SUBTOTAL(9,I61:I62)</f>
        <v>27942.400000000001</v>
      </c>
    </row>
    <row r="64" spans="1:9" hidden="1" outlineLevel="2">
      <c r="A64" s="4"/>
      <c r="B64" s="4"/>
      <c r="C64" s="4"/>
      <c r="D64" s="4"/>
      <c r="E64" s="10" t="s">
        <v>85</v>
      </c>
      <c r="F64" s="4"/>
      <c r="G64" s="3">
        <v>0</v>
      </c>
      <c r="H64" s="3">
        <v>44335.199999999997</v>
      </c>
      <c r="I64" s="3">
        <v>44335.199999999997</v>
      </c>
    </row>
    <row r="65" spans="1:9" outlineLevel="1" collapsed="1">
      <c r="A65" s="4">
        <v>1</v>
      </c>
      <c r="B65" s="4">
        <v>2</v>
      </c>
      <c r="C65" s="4" t="s">
        <v>13</v>
      </c>
      <c r="D65" s="4">
        <v>29</v>
      </c>
      <c r="E65" s="4">
        <v>25101</v>
      </c>
      <c r="F65" s="4" t="str">
        <f>LEFT(E65,1)</f>
        <v>2</v>
      </c>
      <c r="G65" s="3">
        <f>SUBTOTAL(9,G64:G64)</f>
        <v>0</v>
      </c>
      <c r="H65" s="3">
        <f>SUBTOTAL(9,H64:H64)</f>
        <v>44335.199999999997</v>
      </c>
      <c r="I65" s="3">
        <f>SUBTOTAL(9,I64:I64)</f>
        <v>44335.199999999997</v>
      </c>
    </row>
    <row r="66" spans="1:9" hidden="1" outlineLevel="2">
      <c r="A66" s="4"/>
      <c r="B66" s="4"/>
      <c r="C66" s="4"/>
      <c r="D66" s="4"/>
      <c r="E66" s="10" t="s">
        <v>86</v>
      </c>
      <c r="F66" s="4"/>
      <c r="G66" s="3">
        <v>0</v>
      </c>
      <c r="H66" s="3">
        <v>0</v>
      </c>
      <c r="I66" s="3">
        <v>0</v>
      </c>
    </row>
    <row r="67" spans="1:9" hidden="1" outlineLevel="2">
      <c r="A67" s="4">
        <v>1</v>
      </c>
      <c r="B67" s="4">
        <v>2</v>
      </c>
      <c r="C67" s="4" t="s">
        <v>13</v>
      </c>
      <c r="D67" s="4">
        <v>29</v>
      </c>
      <c r="E67" s="4">
        <v>25501</v>
      </c>
      <c r="F67" s="4" t="str">
        <f>LEFT(E67,1)</f>
        <v>2</v>
      </c>
      <c r="G67" s="3">
        <v>0</v>
      </c>
      <c r="H67" s="3">
        <v>0</v>
      </c>
      <c r="I67" s="3">
        <v>0</v>
      </c>
    </row>
    <row r="68" spans="1:9" outlineLevel="1" collapsed="1">
      <c r="A68" s="4">
        <v>1</v>
      </c>
      <c r="B68" s="4">
        <v>2</v>
      </c>
      <c r="C68" s="4" t="s">
        <v>13</v>
      </c>
      <c r="D68" s="4">
        <v>29</v>
      </c>
      <c r="E68" s="4">
        <v>25501</v>
      </c>
      <c r="F68" s="4" t="str">
        <f>LEFT(E68,1)</f>
        <v>2</v>
      </c>
      <c r="G68" s="3">
        <f>SUBTOTAL(9,G66:G67)</f>
        <v>0</v>
      </c>
      <c r="H68" s="3">
        <f>SUBTOTAL(9,H66:H67)</f>
        <v>0</v>
      </c>
      <c r="I68" s="3">
        <f>SUBTOTAL(9,I66:I67)</f>
        <v>0</v>
      </c>
    </row>
    <row r="69" spans="1:9" hidden="1" outlineLevel="2">
      <c r="A69" s="4"/>
      <c r="B69" s="4"/>
      <c r="C69" s="4"/>
      <c r="D69" s="4"/>
      <c r="E69" s="10" t="s">
        <v>87</v>
      </c>
      <c r="F69" s="4"/>
      <c r="G69" s="3">
        <v>18879</v>
      </c>
      <c r="H69" s="3">
        <v>18879.000000000004</v>
      </c>
      <c r="I69" s="3">
        <v>18879.000000000004</v>
      </c>
    </row>
    <row r="70" spans="1:9" outlineLevel="1" collapsed="1">
      <c r="A70" s="4">
        <v>1</v>
      </c>
      <c r="B70" s="4">
        <v>2</v>
      </c>
      <c r="C70" s="4" t="s">
        <v>13</v>
      </c>
      <c r="D70" s="4">
        <v>29</v>
      </c>
      <c r="E70" s="4">
        <v>26104</v>
      </c>
      <c r="F70" s="4" t="str">
        <f>LEFT(E70,1)</f>
        <v>2</v>
      </c>
      <c r="G70" s="3">
        <f>SUBTOTAL(9,G69:G69)</f>
        <v>18879</v>
      </c>
      <c r="H70" s="3">
        <f>SUBTOTAL(9,H69:H69)</f>
        <v>18879.000000000004</v>
      </c>
      <c r="I70" s="3">
        <f>SUBTOTAL(9,I69:I69)</f>
        <v>18879.000000000004</v>
      </c>
    </row>
    <row r="71" spans="1:9" hidden="1" outlineLevel="2">
      <c r="A71" s="4"/>
      <c r="B71" s="4"/>
      <c r="C71" s="4"/>
      <c r="D71" s="4"/>
      <c r="E71" s="10" t="s">
        <v>88</v>
      </c>
      <c r="F71" s="4"/>
      <c r="G71" s="3">
        <v>0</v>
      </c>
      <c r="H71" s="3">
        <v>54992.7</v>
      </c>
      <c r="I71" s="3">
        <v>54992.7</v>
      </c>
    </row>
    <row r="72" spans="1:9" outlineLevel="1" collapsed="1">
      <c r="A72" s="4">
        <v>1</v>
      </c>
      <c r="B72" s="4">
        <v>2</v>
      </c>
      <c r="C72" s="4" t="s">
        <v>13</v>
      </c>
      <c r="D72" s="4">
        <v>29</v>
      </c>
      <c r="E72" s="4">
        <v>27301</v>
      </c>
      <c r="F72" s="4" t="str">
        <f>LEFT(E72,1)</f>
        <v>2</v>
      </c>
      <c r="G72" s="3">
        <f>SUBTOTAL(9,G71:G71)</f>
        <v>0</v>
      </c>
      <c r="H72" s="3">
        <f>SUBTOTAL(9,H71:H71)</f>
        <v>54992.7</v>
      </c>
      <c r="I72" s="3">
        <f>SUBTOTAL(9,I71:I71)</f>
        <v>54992.7</v>
      </c>
    </row>
    <row r="73" spans="1:9" hidden="1" outlineLevel="2">
      <c r="A73" s="4"/>
      <c r="B73" s="4"/>
      <c r="C73" s="4"/>
      <c r="D73" s="4"/>
      <c r="E73" s="10" t="s">
        <v>89</v>
      </c>
      <c r="F73" s="4"/>
      <c r="G73" s="3">
        <v>0</v>
      </c>
      <c r="H73" s="3">
        <v>153351.67999999999</v>
      </c>
      <c r="I73" s="3">
        <v>153351.67999999999</v>
      </c>
    </row>
    <row r="74" spans="1:9" hidden="1" outlineLevel="2">
      <c r="A74" s="4">
        <v>1</v>
      </c>
      <c r="B74" s="4">
        <v>2</v>
      </c>
      <c r="C74" s="4" t="s">
        <v>13</v>
      </c>
      <c r="D74" s="4">
        <v>29</v>
      </c>
      <c r="E74" s="4">
        <v>29101</v>
      </c>
      <c r="F74" s="4" t="str">
        <f>LEFT(E74,1)</f>
        <v>2</v>
      </c>
      <c r="G74" s="3">
        <v>0</v>
      </c>
      <c r="H74" s="3">
        <v>25000</v>
      </c>
      <c r="I74" s="3">
        <v>25000</v>
      </c>
    </row>
    <row r="75" spans="1:9" outlineLevel="1" collapsed="1">
      <c r="A75" s="4">
        <v>1</v>
      </c>
      <c r="B75" s="4">
        <v>2</v>
      </c>
      <c r="C75" s="4" t="s">
        <v>13</v>
      </c>
      <c r="D75" s="4">
        <v>29</v>
      </c>
      <c r="E75" s="4">
        <v>29101</v>
      </c>
      <c r="F75" s="4" t="str">
        <f>LEFT(E75,1)</f>
        <v>2</v>
      </c>
      <c r="G75" s="3">
        <f>SUBTOTAL(9,G73:G74)</f>
        <v>0</v>
      </c>
      <c r="H75" s="3">
        <f>SUBTOTAL(9,H73:H74)</f>
        <v>178351.68</v>
      </c>
      <c r="I75" s="3">
        <f>SUBTOTAL(9,I73:I74)</f>
        <v>178351.68</v>
      </c>
    </row>
    <row r="76" spans="1:9" hidden="1" outlineLevel="2">
      <c r="A76" s="4"/>
      <c r="B76" s="4"/>
      <c r="C76" s="4"/>
      <c r="D76" s="4"/>
      <c r="E76" s="10" t="s">
        <v>90</v>
      </c>
      <c r="F76" s="4"/>
      <c r="G76" s="3">
        <v>0</v>
      </c>
      <c r="H76" s="3">
        <v>529.99</v>
      </c>
      <c r="I76" s="3">
        <v>529.99</v>
      </c>
    </row>
    <row r="77" spans="1:9" outlineLevel="1" collapsed="1">
      <c r="A77" s="4">
        <v>1</v>
      </c>
      <c r="B77" s="4">
        <v>2</v>
      </c>
      <c r="C77" s="4" t="s">
        <v>13</v>
      </c>
      <c r="D77" s="4">
        <v>29</v>
      </c>
      <c r="E77" s="4">
        <v>29201</v>
      </c>
      <c r="F77" s="4" t="str">
        <f>LEFT(E77,1)</f>
        <v>2</v>
      </c>
      <c r="G77" s="3">
        <f>SUBTOTAL(9,G76:G76)</f>
        <v>0</v>
      </c>
      <c r="H77" s="3">
        <f>SUBTOTAL(9,H76:H76)</f>
        <v>529.99</v>
      </c>
      <c r="I77" s="3">
        <f>SUBTOTAL(9,I76:I76)</f>
        <v>529.99</v>
      </c>
    </row>
    <row r="78" spans="1:9" hidden="1" outlineLevel="2">
      <c r="A78" s="4"/>
      <c r="B78" s="4"/>
      <c r="C78" s="4"/>
      <c r="D78" s="4"/>
      <c r="E78" s="10" t="s">
        <v>91</v>
      </c>
      <c r="F78" s="4"/>
      <c r="G78" s="3">
        <v>0</v>
      </c>
      <c r="H78" s="3">
        <v>702710.91</v>
      </c>
      <c r="I78" s="3">
        <v>702710.91</v>
      </c>
    </row>
    <row r="79" spans="1:9" outlineLevel="1" collapsed="1">
      <c r="A79" s="4">
        <v>1</v>
      </c>
      <c r="B79" s="4">
        <v>2</v>
      </c>
      <c r="C79" s="4" t="s">
        <v>13</v>
      </c>
      <c r="D79" s="4">
        <v>29</v>
      </c>
      <c r="E79" s="4">
        <v>29401</v>
      </c>
      <c r="F79" s="4" t="str">
        <f>LEFT(E79,1)</f>
        <v>2</v>
      </c>
      <c r="G79" s="3">
        <f>SUBTOTAL(9,G78:G78)</f>
        <v>0</v>
      </c>
      <c r="H79" s="3">
        <f>SUBTOTAL(9,H78:H78)</f>
        <v>702710.91</v>
      </c>
      <c r="I79" s="3">
        <f>SUBTOTAL(9,I78:I78)</f>
        <v>702710.91</v>
      </c>
    </row>
    <row r="80" spans="1:9" hidden="1" outlineLevel="2">
      <c r="A80" s="4"/>
      <c r="B80" s="4"/>
      <c r="C80" s="4"/>
      <c r="D80" s="4"/>
      <c r="E80" s="10" t="s">
        <v>92</v>
      </c>
      <c r="F80" s="4"/>
      <c r="G80" s="3">
        <v>0</v>
      </c>
      <c r="H80" s="3">
        <v>4269.84</v>
      </c>
      <c r="I80" s="3">
        <v>4269.84</v>
      </c>
    </row>
    <row r="81" spans="1:9" outlineLevel="1" collapsed="1">
      <c r="A81" s="4">
        <v>1</v>
      </c>
      <c r="B81" s="4">
        <v>2</v>
      </c>
      <c r="C81" s="4" t="s">
        <v>13</v>
      </c>
      <c r="D81" s="4">
        <v>29</v>
      </c>
      <c r="E81" s="4">
        <v>29601</v>
      </c>
      <c r="F81" s="4" t="str">
        <f>LEFT(E81,1)</f>
        <v>2</v>
      </c>
      <c r="G81" s="3">
        <f>SUBTOTAL(9,G80:G80)</f>
        <v>0</v>
      </c>
      <c r="H81" s="3">
        <f>SUBTOTAL(9,H80:H80)</f>
        <v>4269.84</v>
      </c>
      <c r="I81" s="3">
        <f>SUBTOTAL(9,I80:I80)</f>
        <v>4269.84</v>
      </c>
    </row>
    <row r="82" spans="1:9" hidden="1" outlineLevel="2">
      <c r="A82" s="4"/>
      <c r="B82" s="4"/>
      <c r="C82" s="4"/>
      <c r="D82" s="4"/>
      <c r="E82" s="10" t="s">
        <v>93</v>
      </c>
      <c r="F82" s="4"/>
      <c r="G82" s="3">
        <v>0</v>
      </c>
      <c r="H82" s="3">
        <v>32106.48</v>
      </c>
      <c r="I82" s="3">
        <v>32106.48</v>
      </c>
    </row>
    <row r="83" spans="1:9" outlineLevel="1" collapsed="1">
      <c r="A83" s="4">
        <v>1</v>
      </c>
      <c r="B83" s="4">
        <v>2</v>
      </c>
      <c r="C83" s="4" t="s">
        <v>13</v>
      </c>
      <c r="D83" s="4">
        <v>29</v>
      </c>
      <c r="E83" s="4">
        <v>29801</v>
      </c>
      <c r="F83" s="4" t="str">
        <f>LEFT(E83,1)</f>
        <v>2</v>
      </c>
      <c r="G83" s="3">
        <f>SUBTOTAL(9,G82:G82)</f>
        <v>0</v>
      </c>
      <c r="H83" s="3">
        <f>SUBTOTAL(9,H82:H82)</f>
        <v>32106.48</v>
      </c>
      <c r="I83" s="3">
        <f>SUBTOTAL(9,I82:I82)</f>
        <v>32106.48</v>
      </c>
    </row>
    <row r="84" spans="1:9" hidden="1" outlineLevel="2">
      <c r="A84" s="4"/>
      <c r="B84" s="4"/>
      <c r="C84" s="4"/>
      <c r="D84" s="4"/>
      <c r="E84" s="10" t="s">
        <v>94</v>
      </c>
      <c r="F84" s="4"/>
      <c r="G84" s="3">
        <v>84846</v>
      </c>
      <c r="H84" s="3">
        <v>120551.61</v>
      </c>
      <c r="I84" s="3">
        <v>120551.61</v>
      </c>
    </row>
    <row r="85" spans="1:9" hidden="1" outlineLevel="2">
      <c r="A85" s="4">
        <v>1</v>
      </c>
      <c r="B85" s="4">
        <v>2</v>
      </c>
      <c r="C85" s="4" t="s">
        <v>13</v>
      </c>
      <c r="D85" s="4">
        <v>29</v>
      </c>
      <c r="E85" s="4">
        <v>31101</v>
      </c>
      <c r="F85" s="4" t="str">
        <f>LEFT(E85,1)</f>
        <v>3</v>
      </c>
      <c r="G85" s="3">
        <v>382220</v>
      </c>
      <c r="H85" s="3">
        <v>83924</v>
      </c>
      <c r="I85" s="3">
        <v>83924</v>
      </c>
    </row>
    <row r="86" spans="1:9" hidden="1" outlineLevel="2">
      <c r="A86" s="4">
        <v>1</v>
      </c>
      <c r="B86" s="4">
        <v>2</v>
      </c>
      <c r="C86" s="4" t="s">
        <v>13</v>
      </c>
      <c r="D86" s="4">
        <v>29</v>
      </c>
      <c r="E86" s="4">
        <v>31101</v>
      </c>
      <c r="F86" s="4" t="str">
        <f>LEFT(E86,1)</f>
        <v>3</v>
      </c>
      <c r="G86" s="3">
        <v>0</v>
      </c>
      <c r="H86" s="3">
        <v>134597.39000000001</v>
      </c>
      <c r="I86" s="3">
        <v>134597.39000000001</v>
      </c>
    </row>
    <row r="87" spans="1:9" outlineLevel="1" collapsed="1">
      <c r="A87" s="4">
        <v>1</v>
      </c>
      <c r="B87" s="4">
        <v>2</v>
      </c>
      <c r="C87" s="4" t="s">
        <v>13</v>
      </c>
      <c r="D87" s="4">
        <v>29</v>
      </c>
      <c r="E87" s="4">
        <v>31101</v>
      </c>
      <c r="F87" s="4" t="str">
        <f>LEFT(E87,1)</f>
        <v>3</v>
      </c>
      <c r="G87" s="3">
        <f>SUBTOTAL(9,G84:G86)</f>
        <v>467066</v>
      </c>
      <c r="H87" s="3">
        <f>SUBTOTAL(9,H84:H86)</f>
        <v>339073</v>
      </c>
      <c r="I87" s="3">
        <f>SUBTOTAL(9,I84:I86)</f>
        <v>339073</v>
      </c>
    </row>
    <row r="88" spans="1:9" hidden="1" outlineLevel="2">
      <c r="A88" s="4"/>
      <c r="B88" s="4"/>
      <c r="C88" s="4"/>
      <c r="D88" s="4"/>
      <c r="E88" s="10" t="s">
        <v>95</v>
      </c>
      <c r="F88" s="4"/>
      <c r="G88" s="3">
        <v>0</v>
      </c>
      <c r="H88" s="3">
        <v>5616</v>
      </c>
      <c r="I88" s="3">
        <v>5616</v>
      </c>
    </row>
    <row r="89" spans="1:9" outlineLevel="1" collapsed="1">
      <c r="A89" s="4">
        <v>1</v>
      </c>
      <c r="B89" s="4">
        <v>2</v>
      </c>
      <c r="C89" s="4" t="s">
        <v>13</v>
      </c>
      <c r="D89" s="4">
        <v>29</v>
      </c>
      <c r="E89" s="4">
        <v>31301</v>
      </c>
      <c r="F89" s="4" t="str">
        <f>LEFT(E89,1)</f>
        <v>3</v>
      </c>
      <c r="G89" s="3">
        <f>SUBTOTAL(9,G88:G88)</f>
        <v>0</v>
      </c>
      <c r="H89" s="3">
        <f>SUBTOTAL(9,H88:H88)</f>
        <v>5616</v>
      </c>
      <c r="I89" s="3">
        <f>SUBTOTAL(9,I88:I88)</f>
        <v>5616</v>
      </c>
    </row>
    <row r="90" spans="1:9" hidden="1" outlineLevel="2">
      <c r="A90" s="4"/>
      <c r="B90" s="4"/>
      <c r="C90" s="4"/>
      <c r="D90" s="4"/>
      <c r="E90" s="10" t="s">
        <v>96</v>
      </c>
      <c r="F90" s="4"/>
      <c r="G90" s="3">
        <v>597790</v>
      </c>
      <c r="H90" s="3">
        <v>610.49</v>
      </c>
      <c r="I90" s="3">
        <v>610.49</v>
      </c>
    </row>
    <row r="91" spans="1:9" hidden="1" outlineLevel="2">
      <c r="A91" s="4">
        <v>1</v>
      </c>
      <c r="B91" s="4">
        <v>2</v>
      </c>
      <c r="C91" s="4" t="s">
        <v>13</v>
      </c>
      <c r="D91" s="4">
        <v>29</v>
      </c>
      <c r="E91" s="4">
        <v>31401</v>
      </c>
      <c r="F91" s="4" t="str">
        <f>LEFT(E91,1)</f>
        <v>3</v>
      </c>
      <c r="G91" s="3">
        <v>0</v>
      </c>
      <c r="H91" s="3">
        <v>0</v>
      </c>
      <c r="I91" s="3">
        <v>0</v>
      </c>
    </row>
    <row r="92" spans="1:9" hidden="1" outlineLevel="2">
      <c r="A92" s="4">
        <v>1</v>
      </c>
      <c r="B92" s="4">
        <v>2</v>
      </c>
      <c r="C92" s="4" t="s">
        <v>13</v>
      </c>
      <c r="D92" s="4">
        <v>29</v>
      </c>
      <c r="E92" s="4">
        <v>31401</v>
      </c>
      <c r="F92" s="4" t="str">
        <f>LEFT(E92,1)</f>
        <v>3</v>
      </c>
      <c r="G92" s="3">
        <v>20909</v>
      </c>
      <c r="H92" s="3">
        <v>0</v>
      </c>
      <c r="I92" s="3">
        <v>0</v>
      </c>
    </row>
    <row r="93" spans="1:9" outlineLevel="1" collapsed="1">
      <c r="A93" s="4">
        <v>1</v>
      </c>
      <c r="B93" s="4">
        <v>2</v>
      </c>
      <c r="C93" s="4" t="s">
        <v>13</v>
      </c>
      <c r="D93" s="4">
        <v>29</v>
      </c>
      <c r="E93" s="4">
        <v>31401</v>
      </c>
      <c r="F93" s="4" t="str">
        <f>LEFT(E93,1)</f>
        <v>3</v>
      </c>
      <c r="G93" s="3">
        <f>SUBTOTAL(9,G90:G92)</f>
        <v>618699</v>
      </c>
      <c r="H93" s="3">
        <f>SUBTOTAL(9,H90:H92)</f>
        <v>610.49</v>
      </c>
      <c r="I93" s="3">
        <f>SUBTOTAL(9,I90:I92)</f>
        <v>610.49</v>
      </c>
    </row>
    <row r="94" spans="1:9" hidden="1" outlineLevel="2">
      <c r="A94" s="4"/>
      <c r="B94" s="4"/>
      <c r="C94" s="4"/>
      <c r="D94" s="4"/>
      <c r="E94" s="10" t="s">
        <v>97</v>
      </c>
      <c r="F94" s="4"/>
      <c r="G94" s="3">
        <v>2006</v>
      </c>
      <c r="H94" s="3">
        <v>0</v>
      </c>
      <c r="I94" s="3">
        <v>0</v>
      </c>
    </row>
    <row r="95" spans="1:9" outlineLevel="1" collapsed="1">
      <c r="A95" s="4">
        <v>1</v>
      </c>
      <c r="B95" s="4">
        <v>2</v>
      </c>
      <c r="C95" s="4" t="s">
        <v>13</v>
      </c>
      <c r="D95" s="4">
        <v>29</v>
      </c>
      <c r="E95" s="4">
        <v>31501</v>
      </c>
      <c r="F95" s="4" t="str">
        <f>LEFT(E95,1)</f>
        <v>3</v>
      </c>
      <c r="G95" s="3">
        <f>SUBTOTAL(9,G94:G94)</f>
        <v>2006</v>
      </c>
      <c r="H95" s="3">
        <f>SUBTOTAL(9,H94:H94)</f>
        <v>0</v>
      </c>
      <c r="I95" s="3">
        <f>SUBTOTAL(9,I94:I94)</f>
        <v>0</v>
      </c>
    </row>
    <row r="96" spans="1:9" hidden="1" outlineLevel="2">
      <c r="A96" s="4"/>
      <c r="B96" s="4"/>
      <c r="C96" s="4"/>
      <c r="D96" s="4"/>
      <c r="E96" s="10" t="s">
        <v>98</v>
      </c>
      <c r="F96" s="4"/>
      <c r="G96" s="3">
        <v>597188</v>
      </c>
      <c r="H96" s="3">
        <v>3861</v>
      </c>
      <c r="I96" s="3">
        <v>3861</v>
      </c>
    </row>
    <row r="97" spans="1:9" hidden="1" outlineLevel="2">
      <c r="A97" s="4">
        <v>1</v>
      </c>
      <c r="B97" s="4">
        <v>2</v>
      </c>
      <c r="C97" s="4" t="s">
        <v>13</v>
      </c>
      <c r="D97" s="4">
        <v>29</v>
      </c>
      <c r="E97" s="4">
        <v>31603</v>
      </c>
      <c r="F97" s="4" t="str">
        <f>LEFT(E97,1)</f>
        <v>3</v>
      </c>
      <c r="G97" s="3">
        <v>0</v>
      </c>
      <c r="H97" s="3">
        <v>18750</v>
      </c>
      <c r="I97" s="3">
        <v>18750</v>
      </c>
    </row>
    <row r="98" spans="1:9" hidden="1" outlineLevel="2">
      <c r="A98" s="4">
        <v>1</v>
      </c>
      <c r="B98" s="4">
        <v>2</v>
      </c>
      <c r="C98" s="4" t="s">
        <v>13</v>
      </c>
      <c r="D98" s="4">
        <v>29</v>
      </c>
      <c r="E98" s="4">
        <v>31603</v>
      </c>
      <c r="F98" s="4" t="str">
        <f>LEFT(E98,1)</f>
        <v>3</v>
      </c>
      <c r="G98" s="3">
        <v>0</v>
      </c>
      <c r="H98" s="3">
        <v>18750</v>
      </c>
      <c r="I98" s="3">
        <v>18750</v>
      </c>
    </row>
    <row r="99" spans="1:9" outlineLevel="1" collapsed="1">
      <c r="A99" s="4">
        <v>1</v>
      </c>
      <c r="B99" s="4">
        <v>2</v>
      </c>
      <c r="C99" s="4" t="s">
        <v>13</v>
      </c>
      <c r="D99" s="4">
        <v>29</v>
      </c>
      <c r="E99" s="4">
        <v>31603</v>
      </c>
      <c r="F99" s="4" t="str">
        <f>LEFT(E99,1)</f>
        <v>3</v>
      </c>
      <c r="G99" s="3">
        <f>SUBTOTAL(9,G96:G98)</f>
        <v>597188</v>
      </c>
      <c r="H99" s="3">
        <f>SUBTOTAL(9,H96:H98)</f>
        <v>41361</v>
      </c>
      <c r="I99" s="3">
        <f>SUBTOTAL(9,I96:I98)</f>
        <v>41361</v>
      </c>
    </row>
    <row r="100" spans="1:9" hidden="1" outlineLevel="2">
      <c r="A100" s="4"/>
      <c r="B100" s="4"/>
      <c r="C100" s="4"/>
      <c r="D100" s="4"/>
      <c r="E100" s="10" t="s">
        <v>99</v>
      </c>
      <c r="F100" s="4"/>
      <c r="G100" s="3">
        <v>6870</v>
      </c>
      <c r="H100" s="3">
        <v>3921.85</v>
      </c>
      <c r="I100" s="3">
        <v>3921.85</v>
      </c>
    </row>
    <row r="101" spans="1:9" outlineLevel="1" collapsed="1">
      <c r="A101" s="4">
        <v>1</v>
      </c>
      <c r="B101" s="4">
        <v>2</v>
      </c>
      <c r="C101" s="4" t="s">
        <v>13</v>
      </c>
      <c r="D101" s="4">
        <v>29</v>
      </c>
      <c r="E101" s="4">
        <v>31801</v>
      </c>
      <c r="F101" s="4" t="str">
        <f>LEFT(E101,1)</f>
        <v>3</v>
      </c>
      <c r="G101" s="3">
        <f>SUBTOTAL(9,G100:G100)</f>
        <v>6870</v>
      </c>
      <c r="H101" s="3">
        <f>SUBTOTAL(9,H100:H100)</f>
        <v>3921.85</v>
      </c>
      <c r="I101" s="3">
        <f>SUBTOTAL(9,I100:I100)</f>
        <v>3921.85</v>
      </c>
    </row>
    <row r="102" spans="1:9" hidden="1" outlineLevel="2">
      <c r="A102" s="4"/>
      <c r="B102" s="4"/>
      <c r="C102" s="4"/>
      <c r="D102" s="4"/>
      <c r="E102" s="10" t="s">
        <v>100</v>
      </c>
      <c r="F102" s="4"/>
      <c r="G102" s="3">
        <v>289075</v>
      </c>
      <c r="H102" s="3">
        <v>0</v>
      </c>
      <c r="I102" s="3">
        <v>0</v>
      </c>
    </row>
    <row r="103" spans="1:9" hidden="1" outlineLevel="2">
      <c r="A103" s="4">
        <v>1</v>
      </c>
      <c r="B103" s="4">
        <v>2</v>
      </c>
      <c r="C103" s="4" t="s">
        <v>13</v>
      </c>
      <c r="D103" s="4">
        <v>29</v>
      </c>
      <c r="E103" s="4">
        <v>31904</v>
      </c>
      <c r="F103" s="4" t="str">
        <f>LEFT(E103,1)</f>
        <v>3</v>
      </c>
      <c r="G103" s="3">
        <v>9342208</v>
      </c>
      <c r="H103" s="3">
        <v>30258.93</v>
      </c>
      <c r="I103" s="3">
        <v>30258.93</v>
      </c>
    </row>
    <row r="104" spans="1:9" outlineLevel="1" collapsed="1">
      <c r="A104" s="4">
        <v>1</v>
      </c>
      <c r="B104" s="4">
        <v>2</v>
      </c>
      <c r="C104" s="4" t="s">
        <v>13</v>
      </c>
      <c r="D104" s="4">
        <v>29</v>
      </c>
      <c r="E104" s="4">
        <v>31904</v>
      </c>
      <c r="F104" s="4" t="str">
        <f>LEFT(E104,1)</f>
        <v>3</v>
      </c>
      <c r="G104" s="3">
        <f>SUBTOTAL(9,G102:G103)</f>
        <v>9631283</v>
      </c>
      <c r="H104" s="3">
        <f>SUBTOTAL(9,H102:H103)</f>
        <v>30258.93</v>
      </c>
      <c r="I104" s="3">
        <f>SUBTOTAL(9,I102:I103)</f>
        <v>30258.93</v>
      </c>
    </row>
    <row r="105" spans="1:9" hidden="1" outlineLevel="2">
      <c r="A105" s="4"/>
      <c r="B105" s="4"/>
      <c r="C105" s="4"/>
      <c r="D105" s="4"/>
      <c r="E105" s="10" t="s">
        <v>101</v>
      </c>
      <c r="F105" s="4"/>
      <c r="G105" s="3">
        <v>3315125</v>
      </c>
      <c r="H105" s="3">
        <v>4580976.0500000007</v>
      </c>
      <c r="I105" s="3">
        <v>4580976.05</v>
      </c>
    </row>
    <row r="106" spans="1:9" outlineLevel="1" collapsed="1">
      <c r="A106" s="4">
        <v>1</v>
      </c>
      <c r="B106" s="4">
        <v>2</v>
      </c>
      <c r="C106" s="4" t="s">
        <v>13</v>
      </c>
      <c r="D106" s="4">
        <v>29</v>
      </c>
      <c r="E106" s="4">
        <v>32201</v>
      </c>
      <c r="F106" s="4" t="str">
        <f>LEFT(E106,1)</f>
        <v>3</v>
      </c>
      <c r="G106" s="3">
        <f>SUBTOTAL(9,G105:G105)</f>
        <v>3315125</v>
      </c>
      <c r="H106" s="3">
        <f>SUBTOTAL(9,H105:H105)</f>
        <v>4580976.0500000007</v>
      </c>
      <c r="I106" s="3">
        <f>SUBTOTAL(9,I105:I105)</f>
        <v>4580976.05</v>
      </c>
    </row>
    <row r="107" spans="1:9" hidden="1" outlineLevel="2">
      <c r="A107" s="4"/>
      <c r="B107" s="4"/>
      <c r="C107" s="4"/>
      <c r="D107" s="4"/>
      <c r="E107" s="10" t="s">
        <v>102</v>
      </c>
      <c r="F107" s="4"/>
      <c r="G107" s="3">
        <v>1540363</v>
      </c>
      <c r="H107" s="3">
        <v>1484412.63</v>
      </c>
      <c r="I107" s="3">
        <v>1484412.63</v>
      </c>
    </row>
    <row r="108" spans="1:9" outlineLevel="1" collapsed="1">
      <c r="A108" s="4">
        <v>1</v>
      </c>
      <c r="B108" s="4">
        <v>2</v>
      </c>
      <c r="C108" s="4" t="s">
        <v>13</v>
      </c>
      <c r="D108" s="4">
        <v>29</v>
      </c>
      <c r="E108" s="4">
        <v>32301</v>
      </c>
      <c r="F108" s="4" t="str">
        <f>LEFT(E108,1)</f>
        <v>3</v>
      </c>
      <c r="G108" s="3">
        <f>SUBTOTAL(9,G107:G107)</f>
        <v>1540363</v>
      </c>
      <c r="H108" s="3">
        <f>SUBTOTAL(9,H107:H107)</f>
        <v>1484412.63</v>
      </c>
      <c r="I108" s="3">
        <f>SUBTOTAL(9,I107:I107)</f>
        <v>1484412.63</v>
      </c>
    </row>
    <row r="109" spans="1:9" hidden="1" outlineLevel="2">
      <c r="A109" s="4"/>
      <c r="B109" s="4"/>
      <c r="C109" s="4"/>
      <c r="D109" s="4"/>
      <c r="E109" s="10" t="s">
        <v>103</v>
      </c>
      <c r="F109" s="4"/>
      <c r="G109" s="3">
        <v>5253947</v>
      </c>
      <c r="H109" s="3">
        <v>432363.36</v>
      </c>
      <c r="I109" s="3">
        <v>432363.36</v>
      </c>
    </row>
    <row r="110" spans="1:9" hidden="1" outlineLevel="2">
      <c r="A110" s="4">
        <v>1</v>
      </c>
      <c r="B110" s="4">
        <v>2</v>
      </c>
      <c r="C110" s="4" t="s">
        <v>13</v>
      </c>
      <c r="D110" s="4">
        <v>29</v>
      </c>
      <c r="E110" s="4">
        <v>32302</v>
      </c>
      <c r="F110" s="4" t="str">
        <f>LEFT(E110,1)</f>
        <v>3</v>
      </c>
      <c r="G110" s="3">
        <v>0</v>
      </c>
      <c r="H110" s="3">
        <v>1860290.5</v>
      </c>
      <c r="I110" s="3">
        <v>1860290.5000000002</v>
      </c>
    </row>
    <row r="111" spans="1:9" hidden="1" outlineLevel="2">
      <c r="A111" s="4">
        <v>1</v>
      </c>
      <c r="B111" s="4">
        <v>2</v>
      </c>
      <c r="C111" s="4" t="s">
        <v>13</v>
      </c>
      <c r="D111" s="4">
        <v>29</v>
      </c>
      <c r="E111" s="4">
        <v>32302</v>
      </c>
      <c r="F111" s="4" t="str">
        <f>LEFT(E111,1)</f>
        <v>3</v>
      </c>
      <c r="G111" s="3">
        <v>217766</v>
      </c>
      <c r="H111" s="3">
        <v>0</v>
      </c>
      <c r="I111" s="3">
        <v>0</v>
      </c>
    </row>
    <row r="112" spans="1:9" outlineLevel="1" collapsed="1">
      <c r="A112" s="4">
        <v>1</v>
      </c>
      <c r="B112" s="4">
        <v>2</v>
      </c>
      <c r="C112" s="4" t="s">
        <v>13</v>
      </c>
      <c r="D112" s="4">
        <v>29</v>
      </c>
      <c r="E112" s="4">
        <v>32302</v>
      </c>
      <c r="F112" s="4" t="str">
        <f>LEFT(E112,1)</f>
        <v>3</v>
      </c>
      <c r="G112" s="3">
        <f>SUBTOTAL(9,G109:G111)</f>
        <v>5471713</v>
      </c>
      <c r="H112" s="3">
        <f>SUBTOTAL(9,H109:H111)</f>
        <v>2292653.86</v>
      </c>
      <c r="I112" s="3">
        <f>SUBTOTAL(9,I109:I111)</f>
        <v>2292653.8600000003</v>
      </c>
    </row>
    <row r="113" spans="1:9" hidden="1" outlineLevel="2">
      <c r="A113" s="4"/>
      <c r="B113" s="4"/>
      <c r="C113" s="4"/>
      <c r="D113" s="4"/>
      <c r="E113" s="10" t="s">
        <v>104</v>
      </c>
      <c r="F113" s="4"/>
      <c r="G113" s="3">
        <v>116187</v>
      </c>
      <c r="H113" s="3">
        <v>0</v>
      </c>
      <c r="I113" s="3">
        <v>0</v>
      </c>
    </row>
    <row r="114" spans="1:9" outlineLevel="1" collapsed="1">
      <c r="A114" s="4">
        <v>1</v>
      </c>
      <c r="B114" s="4">
        <v>2</v>
      </c>
      <c r="C114" s="4" t="s">
        <v>13</v>
      </c>
      <c r="D114" s="4">
        <v>29</v>
      </c>
      <c r="E114" s="4">
        <v>32503</v>
      </c>
      <c r="F114" s="4" t="str">
        <f>LEFT(E114,1)</f>
        <v>3</v>
      </c>
      <c r="G114" s="3">
        <f>SUBTOTAL(9,G113:G113)</f>
        <v>116187</v>
      </c>
      <c r="H114" s="3">
        <f>SUBTOTAL(9,H113:H113)</f>
        <v>0</v>
      </c>
      <c r="I114" s="3">
        <f>SUBTOTAL(9,I113:I113)</f>
        <v>0</v>
      </c>
    </row>
    <row r="115" spans="1:9" hidden="1" outlineLevel="2">
      <c r="A115" s="4"/>
      <c r="B115" s="4"/>
      <c r="C115" s="4"/>
      <c r="D115" s="4"/>
      <c r="E115" s="10" t="s">
        <v>105</v>
      </c>
      <c r="F115" s="4"/>
      <c r="G115" s="3">
        <v>0</v>
      </c>
      <c r="H115" s="3">
        <v>601607.19999999995</v>
      </c>
      <c r="I115" s="3">
        <v>601607.19999999995</v>
      </c>
    </row>
    <row r="116" spans="1:9" outlineLevel="1" collapsed="1">
      <c r="A116" s="4">
        <v>1</v>
      </c>
      <c r="B116" s="4">
        <v>2</v>
      </c>
      <c r="C116" s="4" t="s">
        <v>13</v>
      </c>
      <c r="D116" s="4">
        <v>29</v>
      </c>
      <c r="E116" s="4">
        <v>32701</v>
      </c>
      <c r="F116" s="4" t="str">
        <f>LEFT(E116,1)</f>
        <v>3</v>
      </c>
      <c r="G116" s="3">
        <f>SUBTOTAL(9,G115:G115)</f>
        <v>0</v>
      </c>
      <c r="H116" s="3">
        <f>SUBTOTAL(9,H115:H115)</f>
        <v>601607.19999999995</v>
      </c>
      <c r="I116" s="3">
        <f>SUBTOTAL(9,I115:I115)</f>
        <v>601607.19999999995</v>
      </c>
    </row>
    <row r="117" spans="1:9" hidden="1" outlineLevel="2">
      <c r="A117" s="4"/>
      <c r="B117" s="4"/>
      <c r="C117" s="4"/>
      <c r="D117" s="4"/>
      <c r="E117" s="10" t="s">
        <v>106</v>
      </c>
      <c r="F117" s="4"/>
      <c r="G117" s="3">
        <v>739527</v>
      </c>
      <c r="H117" s="3">
        <v>650641.81999999995</v>
      </c>
      <c r="I117" s="3">
        <v>650641.81999999995</v>
      </c>
    </row>
    <row r="118" spans="1:9" outlineLevel="1" collapsed="1">
      <c r="A118" s="4">
        <v>1</v>
      </c>
      <c r="B118" s="4">
        <v>2</v>
      </c>
      <c r="C118" s="4" t="s">
        <v>13</v>
      </c>
      <c r="D118" s="4">
        <v>29</v>
      </c>
      <c r="E118" s="4">
        <v>33104</v>
      </c>
      <c r="F118" s="4" t="str">
        <f>LEFT(E118,1)</f>
        <v>3</v>
      </c>
      <c r="G118" s="3">
        <f>SUBTOTAL(9,G117:G117)</f>
        <v>739527</v>
      </c>
      <c r="H118" s="3">
        <f>SUBTOTAL(9,H117:H117)</f>
        <v>650641.81999999995</v>
      </c>
      <c r="I118" s="3">
        <f>SUBTOTAL(9,I117:I117)</f>
        <v>650641.81999999995</v>
      </c>
    </row>
    <row r="119" spans="1:9" hidden="1" outlineLevel="2">
      <c r="A119" s="4"/>
      <c r="B119" s="4"/>
      <c r="C119" s="4"/>
      <c r="D119" s="4"/>
      <c r="E119" s="10" t="s">
        <v>107</v>
      </c>
      <c r="F119" s="4"/>
      <c r="G119" s="3">
        <v>0</v>
      </c>
      <c r="H119" s="3">
        <v>24335.67</v>
      </c>
      <c r="I119" s="3">
        <v>24335.67</v>
      </c>
    </row>
    <row r="120" spans="1:9" outlineLevel="1" collapsed="1">
      <c r="A120" s="4">
        <v>1</v>
      </c>
      <c r="B120" s="4">
        <v>2</v>
      </c>
      <c r="C120" s="4" t="s">
        <v>13</v>
      </c>
      <c r="D120" s="4">
        <v>29</v>
      </c>
      <c r="E120" s="4">
        <v>33105</v>
      </c>
      <c r="F120" s="4" t="str">
        <f>LEFT(E120,1)</f>
        <v>3</v>
      </c>
      <c r="G120" s="3">
        <f>SUBTOTAL(9,G119:G119)</f>
        <v>0</v>
      </c>
      <c r="H120" s="3">
        <f>SUBTOTAL(9,H119:H119)</f>
        <v>24335.67</v>
      </c>
      <c r="I120" s="3">
        <f>SUBTOTAL(9,I119:I119)</f>
        <v>24335.67</v>
      </c>
    </row>
    <row r="121" spans="1:9" hidden="1" outlineLevel="2">
      <c r="A121" s="4"/>
      <c r="B121" s="4"/>
      <c r="C121" s="4"/>
      <c r="D121" s="4"/>
      <c r="E121" s="10" t="s">
        <v>108</v>
      </c>
      <c r="F121" s="4"/>
      <c r="G121" s="3">
        <v>0</v>
      </c>
      <c r="H121" s="3">
        <v>79916.239999999991</v>
      </c>
      <c r="I121" s="3">
        <v>79916.240000000005</v>
      </c>
    </row>
    <row r="122" spans="1:9" outlineLevel="1" collapsed="1">
      <c r="A122" s="4">
        <v>1</v>
      </c>
      <c r="B122" s="4">
        <v>2</v>
      </c>
      <c r="C122" s="4" t="s">
        <v>13</v>
      </c>
      <c r="D122" s="4">
        <v>29</v>
      </c>
      <c r="E122" s="4">
        <v>33401</v>
      </c>
      <c r="F122" s="4" t="str">
        <f>LEFT(E122,1)</f>
        <v>3</v>
      </c>
      <c r="G122" s="3">
        <f>SUBTOTAL(9,G121:G121)</f>
        <v>0</v>
      </c>
      <c r="H122" s="3">
        <f>SUBTOTAL(9,H121:H121)</f>
        <v>79916.239999999991</v>
      </c>
      <c r="I122" s="3">
        <f>SUBTOTAL(9,I121:I121)</f>
        <v>79916.240000000005</v>
      </c>
    </row>
    <row r="123" spans="1:9" hidden="1" outlineLevel="2">
      <c r="A123" s="4"/>
      <c r="B123" s="4"/>
      <c r="C123" s="4"/>
      <c r="D123" s="4"/>
      <c r="E123" s="10" t="s">
        <v>109</v>
      </c>
      <c r="F123" s="4"/>
      <c r="G123" s="3">
        <v>16438</v>
      </c>
      <c r="H123" s="3">
        <v>16240.21</v>
      </c>
      <c r="I123" s="3">
        <v>16240.21</v>
      </c>
    </row>
    <row r="124" spans="1:9" outlineLevel="1" collapsed="1">
      <c r="A124" s="4">
        <v>1</v>
      </c>
      <c r="B124" s="4">
        <v>2</v>
      </c>
      <c r="C124" s="4" t="s">
        <v>13</v>
      </c>
      <c r="D124" s="4">
        <v>29</v>
      </c>
      <c r="E124" s="4">
        <v>33602</v>
      </c>
      <c r="F124" s="4" t="str">
        <f>LEFT(E124,1)</f>
        <v>3</v>
      </c>
      <c r="G124" s="3">
        <f>SUBTOTAL(9,G123:G123)</f>
        <v>16438</v>
      </c>
      <c r="H124" s="3">
        <f>SUBTOTAL(9,H123:H123)</f>
        <v>16240.21</v>
      </c>
      <c r="I124" s="3">
        <f>SUBTOTAL(9,I123:I123)</f>
        <v>16240.21</v>
      </c>
    </row>
    <row r="125" spans="1:9" hidden="1" outlineLevel="2">
      <c r="A125" s="4"/>
      <c r="B125" s="4"/>
      <c r="C125" s="4"/>
      <c r="D125" s="4"/>
      <c r="E125" s="10" t="s">
        <v>110</v>
      </c>
      <c r="F125" s="4"/>
      <c r="G125" s="3">
        <v>8942</v>
      </c>
      <c r="H125" s="3">
        <v>109793.04</v>
      </c>
      <c r="I125" s="3">
        <v>109793.04</v>
      </c>
    </row>
    <row r="126" spans="1:9" outlineLevel="1" collapsed="1">
      <c r="A126" s="4">
        <v>1</v>
      </c>
      <c r="B126" s="4">
        <v>2</v>
      </c>
      <c r="C126" s="4" t="s">
        <v>13</v>
      </c>
      <c r="D126" s="4">
        <v>29</v>
      </c>
      <c r="E126" s="4">
        <v>33604</v>
      </c>
      <c r="F126" s="4" t="str">
        <f>LEFT(E126,1)</f>
        <v>3</v>
      </c>
      <c r="G126" s="3">
        <f>SUBTOTAL(9,G125:G125)</f>
        <v>8942</v>
      </c>
      <c r="H126" s="3">
        <f>SUBTOTAL(9,H125:H125)</f>
        <v>109793.04</v>
      </c>
      <c r="I126" s="3">
        <f>SUBTOTAL(9,I125:I125)</f>
        <v>109793.04</v>
      </c>
    </row>
    <row r="127" spans="1:9" hidden="1" outlineLevel="2">
      <c r="A127" s="4"/>
      <c r="B127" s="4"/>
      <c r="C127" s="4"/>
      <c r="D127" s="4"/>
      <c r="E127" s="10" t="s">
        <v>111</v>
      </c>
      <c r="F127" s="4"/>
      <c r="G127" s="3">
        <v>0</v>
      </c>
      <c r="H127" s="3">
        <v>0</v>
      </c>
      <c r="I127" s="3">
        <v>0</v>
      </c>
    </row>
    <row r="128" spans="1:9" outlineLevel="1" collapsed="1">
      <c r="A128" s="4">
        <v>1</v>
      </c>
      <c r="B128" s="4">
        <v>2</v>
      </c>
      <c r="C128" s="4" t="s">
        <v>13</v>
      </c>
      <c r="D128" s="4">
        <v>29</v>
      </c>
      <c r="E128" s="4">
        <v>33605</v>
      </c>
      <c r="F128" s="4" t="str">
        <f>LEFT(E128,1)</f>
        <v>3</v>
      </c>
      <c r="G128" s="3">
        <f>SUBTOTAL(9,G127:G127)</f>
        <v>0</v>
      </c>
      <c r="H128" s="3">
        <f>SUBTOTAL(9,H127:H127)</f>
        <v>0</v>
      </c>
      <c r="I128" s="3">
        <f>SUBTOTAL(9,I127:I127)</f>
        <v>0</v>
      </c>
    </row>
    <row r="129" spans="1:9" hidden="1" outlineLevel="2">
      <c r="A129" s="4"/>
      <c r="B129" s="4"/>
      <c r="C129" s="4"/>
      <c r="D129" s="4"/>
      <c r="E129" s="10" t="s">
        <v>112</v>
      </c>
      <c r="F129" s="4"/>
      <c r="G129" s="3">
        <v>0</v>
      </c>
      <c r="H129" s="3">
        <v>782393.92999999993</v>
      </c>
      <c r="I129" s="3">
        <v>782393.92999999993</v>
      </c>
    </row>
    <row r="130" spans="1:9" hidden="1" outlineLevel="2">
      <c r="A130" s="4">
        <v>1</v>
      </c>
      <c r="B130" s="4">
        <v>2</v>
      </c>
      <c r="C130" s="4" t="s">
        <v>13</v>
      </c>
      <c r="D130" s="4">
        <v>29</v>
      </c>
      <c r="E130" s="4">
        <v>33801</v>
      </c>
      <c r="F130" s="4" t="str">
        <f>LEFT(E130,1)</f>
        <v>3</v>
      </c>
      <c r="G130" s="3">
        <v>997144</v>
      </c>
      <c r="H130" s="3">
        <v>690666.5199999999</v>
      </c>
      <c r="I130" s="3">
        <v>690666.5199999999</v>
      </c>
    </row>
    <row r="131" spans="1:9" hidden="1" outlineLevel="2">
      <c r="A131" s="4">
        <v>1</v>
      </c>
      <c r="B131" s="4">
        <v>2</v>
      </c>
      <c r="C131" s="4" t="s">
        <v>13</v>
      </c>
      <c r="D131" s="4">
        <v>29</v>
      </c>
      <c r="E131" s="4">
        <v>33801</v>
      </c>
      <c r="F131" s="4" t="str">
        <f>LEFT(E131,1)</f>
        <v>3</v>
      </c>
      <c r="G131" s="3">
        <v>219268</v>
      </c>
      <c r="H131" s="3">
        <v>730835.33000000007</v>
      </c>
      <c r="I131" s="3">
        <v>730835.32999999984</v>
      </c>
    </row>
    <row r="132" spans="1:9" outlineLevel="1" collapsed="1">
      <c r="A132" s="4">
        <v>1</v>
      </c>
      <c r="B132" s="4">
        <v>2</v>
      </c>
      <c r="C132" s="4" t="s">
        <v>13</v>
      </c>
      <c r="D132" s="4">
        <v>29</v>
      </c>
      <c r="E132" s="4">
        <v>33801</v>
      </c>
      <c r="F132" s="4" t="str">
        <f>LEFT(E132,1)</f>
        <v>3</v>
      </c>
      <c r="G132" s="3">
        <f>SUBTOTAL(9,G129:G131)</f>
        <v>1216412</v>
      </c>
      <c r="H132" s="3">
        <f>SUBTOTAL(9,H129:H131)</f>
        <v>2203895.7799999998</v>
      </c>
      <c r="I132" s="3">
        <f>SUBTOTAL(9,I129:I131)</f>
        <v>2203895.7799999993</v>
      </c>
    </row>
    <row r="133" spans="1:9" hidden="1" outlineLevel="2">
      <c r="A133" s="4"/>
      <c r="B133" s="4"/>
      <c r="C133" s="4"/>
      <c r="D133" s="4"/>
      <c r="E133" s="10" t="s">
        <v>113</v>
      </c>
      <c r="F133" s="4"/>
      <c r="G133" s="3">
        <v>0</v>
      </c>
      <c r="H133" s="3">
        <v>93540</v>
      </c>
      <c r="I133" s="3">
        <v>93540</v>
      </c>
    </row>
    <row r="134" spans="1:9" hidden="1" outlineLevel="2">
      <c r="A134" s="4">
        <v>1</v>
      </c>
      <c r="B134" s="4">
        <v>2</v>
      </c>
      <c r="C134" s="4" t="s">
        <v>13</v>
      </c>
      <c r="D134" s="4">
        <v>29</v>
      </c>
      <c r="E134" s="4">
        <v>33903</v>
      </c>
      <c r="F134" s="4" t="str">
        <f>LEFT(E134,1)</f>
        <v>3</v>
      </c>
      <c r="G134" s="3">
        <v>0</v>
      </c>
      <c r="H134" s="3">
        <v>703303.36</v>
      </c>
      <c r="I134" s="3">
        <v>703303.36</v>
      </c>
    </row>
    <row r="135" spans="1:9" hidden="1" outlineLevel="2">
      <c r="A135" s="4">
        <v>1</v>
      </c>
      <c r="B135" s="4">
        <v>2</v>
      </c>
      <c r="C135" s="4" t="s">
        <v>13</v>
      </c>
      <c r="D135" s="4">
        <v>29</v>
      </c>
      <c r="E135" s="4">
        <v>33903</v>
      </c>
      <c r="F135" s="4" t="str">
        <f>LEFT(E135,1)</f>
        <v>3</v>
      </c>
      <c r="G135" s="3">
        <v>959718</v>
      </c>
      <c r="H135" s="3">
        <v>4057247.22</v>
      </c>
      <c r="I135" s="3">
        <v>4057247.2200000007</v>
      </c>
    </row>
    <row r="136" spans="1:9" outlineLevel="1" collapsed="1">
      <c r="A136" s="4">
        <v>1</v>
      </c>
      <c r="B136" s="4">
        <v>2</v>
      </c>
      <c r="C136" s="4" t="s">
        <v>13</v>
      </c>
      <c r="D136" s="4">
        <v>29</v>
      </c>
      <c r="E136" s="4">
        <v>33903</v>
      </c>
      <c r="F136" s="4" t="str">
        <f>LEFT(E136,1)</f>
        <v>3</v>
      </c>
      <c r="G136" s="3">
        <f>SUBTOTAL(9,G133:G135)</f>
        <v>959718</v>
      </c>
      <c r="H136" s="3">
        <f>SUBTOTAL(9,H133:H135)</f>
        <v>4854090.58</v>
      </c>
      <c r="I136" s="3">
        <f>SUBTOTAL(9,I133:I135)</f>
        <v>4854090.580000001</v>
      </c>
    </row>
    <row r="137" spans="1:9" hidden="1" outlineLevel="2">
      <c r="A137" s="4"/>
      <c r="B137" s="4"/>
      <c r="C137" s="4"/>
      <c r="D137" s="4"/>
      <c r="E137" s="10" t="s">
        <v>114</v>
      </c>
      <c r="F137" s="4"/>
      <c r="G137" s="3">
        <v>276269</v>
      </c>
      <c r="H137" s="3">
        <v>185235</v>
      </c>
      <c r="I137" s="3">
        <v>185235</v>
      </c>
    </row>
    <row r="138" spans="1:9" outlineLevel="1" collapsed="1">
      <c r="A138" s="4">
        <v>1</v>
      </c>
      <c r="B138" s="4">
        <v>2</v>
      </c>
      <c r="C138" s="4" t="s">
        <v>13</v>
      </c>
      <c r="D138" s="4">
        <v>29</v>
      </c>
      <c r="E138" s="4">
        <v>34101</v>
      </c>
      <c r="F138" s="4" t="str">
        <f>LEFT(E138,1)</f>
        <v>3</v>
      </c>
      <c r="G138" s="3">
        <f>SUBTOTAL(9,G137:G137)</f>
        <v>276269</v>
      </c>
      <c r="H138" s="3">
        <f>SUBTOTAL(9,H137:H137)</f>
        <v>185235</v>
      </c>
      <c r="I138" s="3">
        <f>SUBTOTAL(9,I137:I137)</f>
        <v>185235</v>
      </c>
    </row>
    <row r="139" spans="1:9" hidden="1" outlineLevel="2">
      <c r="A139" s="4"/>
      <c r="B139" s="4"/>
      <c r="C139" s="4"/>
      <c r="D139" s="4"/>
      <c r="E139" s="10" t="s">
        <v>115</v>
      </c>
      <c r="F139" s="4"/>
      <c r="G139" s="3">
        <v>0</v>
      </c>
      <c r="H139" s="3">
        <v>563244.78</v>
      </c>
      <c r="I139" s="3">
        <v>563244.78</v>
      </c>
    </row>
    <row r="140" spans="1:9" outlineLevel="1" collapsed="1">
      <c r="A140" s="4">
        <v>1</v>
      </c>
      <c r="B140" s="4">
        <v>2</v>
      </c>
      <c r="C140" s="4" t="s">
        <v>13</v>
      </c>
      <c r="D140" s="4">
        <v>29</v>
      </c>
      <c r="E140" s="4">
        <v>34501</v>
      </c>
      <c r="F140" s="4" t="str">
        <f>LEFT(E140,1)</f>
        <v>3</v>
      </c>
      <c r="G140" s="3">
        <f>SUBTOTAL(9,G139:G139)</f>
        <v>0</v>
      </c>
      <c r="H140" s="3">
        <f>SUBTOTAL(9,H139:H139)</f>
        <v>563244.78</v>
      </c>
      <c r="I140" s="3">
        <f>SUBTOTAL(9,I139:I139)</f>
        <v>563244.78</v>
      </c>
    </row>
    <row r="141" spans="1:9" hidden="1" outlineLevel="2">
      <c r="A141" s="4"/>
      <c r="B141" s="4"/>
      <c r="C141" s="4"/>
      <c r="D141" s="4"/>
      <c r="E141" s="10" t="s">
        <v>116</v>
      </c>
      <c r="F141" s="4"/>
      <c r="G141" s="3">
        <v>0</v>
      </c>
      <c r="H141" s="3">
        <v>5378.4699999999993</v>
      </c>
      <c r="I141" s="3">
        <v>5378.4699999999993</v>
      </c>
    </row>
    <row r="142" spans="1:9" outlineLevel="1" collapsed="1">
      <c r="A142" s="4">
        <v>1</v>
      </c>
      <c r="B142" s="4">
        <v>2</v>
      </c>
      <c r="C142" s="4" t="s">
        <v>13</v>
      </c>
      <c r="D142" s="4">
        <v>29</v>
      </c>
      <c r="E142" s="4">
        <v>34701</v>
      </c>
      <c r="F142" s="4" t="str">
        <f>LEFT(E142,1)</f>
        <v>3</v>
      </c>
      <c r="G142" s="3">
        <f>SUBTOTAL(9,G141:G141)</f>
        <v>0</v>
      </c>
      <c r="H142" s="3">
        <f>SUBTOTAL(9,H141:H141)</f>
        <v>5378.4699999999993</v>
      </c>
      <c r="I142" s="3">
        <f>SUBTOTAL(9,I141:I141)</f>
        <v>5378.4699999999993</v>
      </c>
    </row>
    <row r="143" spans="1:9" hidden="1" outlineLevel="2">
      <c r="A143" s="4"/>
      <c r="B143" s="4"/>
      <c r="C143" s="4"/>
      <c r="D143" s="4"/>
      <c r="E143" s="10" t="s">
        <v>117</v>
      </c>
      <c r="F143" s="4"/>
      <c r="G143" s="3">
        <v>0</v>
      </c>
      <c r="H143" s="3">
        <v>57343.17</v>
      </c>
      <c r="I143" s="3">
        <v>57343.17</v>
      </c>
    </row>
    <row r="144" spans="1:9" hidden="1" outlineLevel="2">
      <c r="A144" s="4">
        <v>1</v>
      </c>
      <c r="B144" s="4">
        <v>2</v>
      </c>
      <c r="C144" s="4" t="s">
        <v>13</v>
      </c>
      <c r="D144" s="4">
        <v>29</v>
      </c>
      <c r="E144" s="4">
        <v>35101</v>
      </c>
      <c r="F144" s="4" t="str">
        <f>LEFT(E144,1)</f>
        <v>3</v>
      </c>
      <c r="G144" s="3">
        <v>294218</v>
      </c>
      <c r="H144" s="3">
        <v>458097.52</v>
      </c>
      <c r="I144" s="3">
        <v>458097.52</v>
      </c>
    </row>
    <row r="145" spans="1:9" outlineLevel="1" collapsed="1">
      <c r="A145" s="4">
        <v>1</v>
      </c>
      <c r="B145" s="4">
        <v>2</v>
      </c>
      <c r="C145" s="4" t="s">
        <v>13</v>
      </c>
      <c r="D145" s="4">
        <v>29</v>
      </c>
      <c r="E145" s="4">
        <v>35101</v>
      </c>
      <c r="F145" s="4" t="str">
        <f>LEFT(E145,1)</f>
        <v>3</v>
      </c>
      <c r="G145" s="3">
        <f>SUBTOTAL(9,G143:G144)</f>
        <v>294218</v>
      </c>
      <c r="H145" s="3">
        <f>SUBTOTAL(9,H143:H144)</f>
        <v>515440.69</v>
      </c>
      <c r="I145" s="3">
        <f>SUBTOTAL(9,I143:I144)</f>
        <v>515440.69</v>
      </c>
    </row>
    <row r="146" spans="1:9" hidden="1" outlineLevel="2">
      <c r="A146" s="4"/>
      <c r="B146" s="4"/>
      <c r="C146" s="4"/>
      <c r="D146" s="4"/>
      <c r="E146" s="10" t="s">
        <v>118</v>
      </c>
      <c r="F146" s="4"/>
      <c r="G146" s="3">
        <v>220349</v>
      </c>
      <c r="H146" s="3">
        <v>195587.58000000002</v>
      </c>
      <c r="I146" s="3">
        <v>195587.58000000002</v>
      </c>
    </row>
    <row r="147" spans="1:9" hidden="1" outlineLevel="2">
      <c r="A147" s="4">
        <v>1</v>
      </c>
      <c r="B147" s="4">
        <v>2</v>
      </c>
      <c r="C147" s="4" t="s">
        <v>13</v>
      </c>
      <c r="D147" s="4">
        <v>29</v>
      </c>
      <c r="E147" s="4">
        <v>35801</v>
      </c>
      <c r="F147" s="4" t="str">
        <f>LEFT(E147,1)</f>
        <v>3</v>
      </c>
      <c r="G147" s="3">
        <v>0</v>
      </c>
      <c r="H147" s="3">
        <v>195587.59</v>
      </c>
      <c r="I147" s="3">
        <v>195587.59</v>
      </c>
    </row>
    <row r="148" spans="1:9" hidden="1" outlineLevel="2">
      <c r="A148" s="4">
        <v>1</v>
      </c>
      <c r="B148" s="4">
        <v>2</v>
      </c>
      <c r="C148" s="4" t="s">
        <v>13</v>
      </c>
      <c r="D148" s="4">
        <v>29</v>
      </c>
      <c r="E148" s="4">
        <v>35801</v>
      </c>
      <c r="F148" s="4" t="str">
        <f>LEFT(E148,1)</f>
        <v>3</v>
      </c>
      <c r="G148" s="3">
        <v>37172</v>
      </c>
      <c r="H148" s="3">
        <v>189736.25999999998</v>
      </c>
      <c r="I148" s="3">
        <v>189736.26</v>
      </c>
    </row>
    <row r="149" spans="1:9" outlineLevel="1" collapsed="1">
      <c r="A149" s="4">
        <v>1</v>
      </c>
      <c r="B149" s="4">
        <v>2</v>
      </c>
      <c r="C149" s="4" t="s">
        <v>13</v>
      </c>
      <c r="D149" s="4">
        <v>29</v>
      </c>
      <c r="E149" s="4">
        <v>35801</v>
      </c>
      <c r="F149" s="4" t="str">
        <f>LEFT(E149,1)</f>
        <v>3</v>
      </c>
      <c r="G149" s="3">
        <f>SUBTOTAL(9,G146:G148)</f>
        <v>257521</v>
      </c>
      <c r="H149" s="3">
        <f>SUBTOTAL(9,H146:H148)</f>
        <v>580911.43000000005</v>
      </c>
      <c r="I149" s="3">
        <f>SUBTOTAL(9,I146:I148)</f>
        <v>580911.43000000005</v>
      </c>
    </row>
    <row r="150" spans="1:9" hidden="1" outlineLevel="2">
      <c r="A150" s="4"/>
      <c r="B150" s="4"/>
      <c r="C150" s="4"/>
      <c r="D150" s="4"/>
      <c r="E150" s="10" t="s">
        <v>119</v>
      </c>
      <c r="F150" s="4"/>
      <c r="G150" s="3">
        <v>3748</v>
      </c>
      <c r="H150" s="3">
        <v>0</v>
      </c>
      <c r="I150" s="3">
        <v>0</v>
      </c>
    </row>
    <row r="151" spans="1:9" hidden="1" outlineLevel="2">
      <c r="A151" s="4">
        <v>1</v>
      </c>
      <c r="B151" s="4">
        <v>2</v>
      </c>
      <c r="C151" s="4" t="s">
        <v>13</v>
      </c>
      <c r="D151" s="4">
        <v>29</v>
      </c>
      <c r="E151" s="4">
        <v>35901</v>
      </c>
      <c r="F151" s="4" t="str">
        <f>LEFT(E151,1)</f>
        <v>3</v>
      </c>
      <c r="G151" s="3">
        <v>3513</v>
      </c>
      <c r="H151" s="3">
        <v>9091.15</v>
      </c>
      <c r="I151" s="3">
        <v>9091.15</v>
      </c>
    </row>
    <row r="152" spans="1:9" outlineLevel="1" collapsed="1">
      <c r="A152" s="4">
        <v>1</v>
      </c>
      <c r="B152" s="4">
        <v>2</v>
      </c>
      <c r="C152" s="4" t="s">
        <v>13</v>
      </c>
      <c r="D152" s="4">
        <v>29</v>
      </c>
      <c r="E152" s="4">
        <v>35901</v>
      </c>
      <c r="F152" s="4" t="str">
        <f>LEFT(E152,1)</f>
        <v>3</v>
      </c>
      <c r="G152" s="3">
        <f>SUBTOTAL(9,G150:G151)</f>
        <v>7261</v>
      </c>
      <c r="H152" s="3">
        <f>SUBTOTAL(9,H150:H151)</f>
        <v>9091.15</v>
      </c>
      <c r="I152" s="3">
        <f>SUBTOTAL(9,I150:I151)</f>
        <v>9091.15</v>
      </c>
    </row>
    <row r="153" spans="1:9" hidden="1" outlineLevel="2">
      <c r="A153" s="4"/>
      <c r="B153" s="4"/>
      <c r="C153" s="4"/>
      <c r="D153" s="4"/>
      <c r="E153" s="10" t="s">
        <v>120</v>
      </c>
      <c r="F153" s="4"/>
      <c r="G153" s="3">
        <v>82137</v>
      </c>
      <c r="H153" s="3">
        <v>94086</v>
      </c>
      <c r="I153" s="3">
        <v>94086</v>
      </c>
    </row>
    <row r="154" spans="1:9" outlineLevel="1" collapsed="1">
      <c r="A154" s="4">
        <v>1</v>
      </c>
      <c r="B154" s="4">
        <v>2</v>
      </c>
      <c r="C154" s="4" t="s">
        <v>13</v>
      </c>
      <c r="D154" s="4">
        <v>29</v>
      </c>
      <c r="E154" s="4">
        <v>37104</v>
      </c>
      <c r="F154" s="4" t="str">
        <f>LEFT(E154,1)</f>
        <v>3</v>
      </c>
      <c r="G154" s="3">
        <f>SUBTOTAL(9,G153:G153)</f>
        <v>82137</v>
      </c>
      <c r="H154" s="3">
        <f>SUBTOTAL(9,H153:H153)</f>
        <v>94086</v>
      </c>
      <c r="I154" s="3">
        <f>SUBTOTAL(9,I153:I153)</f>
        <v>94086</v>
      </c>
    </row>
    <row r="155" spans="1:9" hidden="1" outlineLevel="2">
      <c r="A155" s="4"/>
      <c r="B155" s="4"/>
      <c r="C155" s="4"/>
      <c r="D155" s="4"/>
      <c r="E155" s="10" t="s">
        <v>121</v>
      </c>
      <c r="F155" s="4"/>
      <c r="G155" s="3">
        <v>218372</v>
      </c>
      <c r="H155" s="3">
        <v>205640.32000000001</v>
      </c>
      <c r="I155" s="3">
        <v>205640.32000000001</v>
      </c>
    </row>
    <row r="156" spans="1:9" outlineLevel="1" collapsed="1">
      <c r="A156" s="4">
        <v>1</v>
      </c>
      <c r="B156" s="4">
        <v>2</v>
      </c>
      <c r="C156" s="4" t="s">
        <v>13</v>
      </c>
      <c r="D156" s="4">
        <v>29</v>
      </c>
      <c r="E156" s="4">
        <v>37106</v>
      </c>
      <c r="F156" s="4" t="str">
        <f>LEFT(E156,1)</f>
        <v>3</v>
      </c>
      <c r="G156" s="3">
        <f>SUBTOTAL(9,G155:G155)</f>
        <v>218372</v>
      </c>
      <c r="H156" s="3">
        <f>SUBTOTAL(9,H155:H155)</f>
        <v>205640.32000000001</v>
      </c>
      <c r="I156" s="3">
        <f>SUBTOTAL(9,I155:I155)</f>
        <v>205640.32000000001</v>
      </c>
    </row>
    <row r="157" spans="1:9" hidden="1" outlineLevel="2">
      <c r="A157" s="4"/>
      <c r="B157" s="4"/>
      <c r="C157" s="4"/>
      <c r="D157" s="4"/>
      <c r="E157" s="10" t="s">
        <v>122</v>
      </c>
      <c r="F157" s="4"/>
      <c r="G157" s="3">
        <v>8213</v>
      </c>
      <c r="H157" s="3">
        <v>8213</v>
      </c>
      <c r="I157" s="3">
        <v>8213</v>
      </c>
    </row>
    <row r="158" spans="1:9" outlineLevel="1" collapsed="1">
      <c r="A158" s="4">
        <v>1</v>
      </c>
      <c r="B158" s="4">
        <v>2</v>
      </c>
      <c r="C158" s="4" t="s">
        <v>13</v>
      </c>
      <c r="D158" s="4">
        <v>29</v>
      </c>
      <c r="E158" s="4">
        <v>37204</v>
      </c>
      <c r="F158" s="4" t="str">
        <f>LEFT(E158,1)</f>
        <v>3</v>
      </c>
      <c r="G158" s="3">
        <f>SUBTOTAL(9,G157:G157)</f>
        <v>8213</v>
      </c>
      <c r="H158" s="3">
        <f>SUBTOTAL(9,H157:H157)</f>
        <v>8213</v>
      </c>
      <c r="I158" s="3">
        <f>SUBTOTAL(9,I157:I157)</f>
        <v>8213</v>
      </c>
    </row>
    <row r="159" spans="1:9" hidden="1" outlineLevel="2">
      <c r="A159" s="4"/>
      <c r="B159" s="4"/>
      <c r="C159" s="4"/>
      <c r="D159" s="4"/>
      <c r="E159" s="10" t="s">
        <v>123</v>
      </c>
      <c r="F159" s="4"/>
      <c r="G159" s="3">
        <v>49282</v>
      </c>
      <c r="H159" s="3">
        <v>52935.390000000007</v>
      </c>
      <c r="I159" s="3">
        <v>52935.390000000007</v>
      </c>
    </row>
    <row r="160" spans="1:9" outlineLevel="1" collapsed="1">
      <c r="A160" s="4">
        <v>1</v>
      </c>
      <c r="B160" s="4">
        <v>2</v>
      </c>
      <c r="C160" s="4" t="s">
        <v>13</v>
      </c>
      <c r="D160" s="4">
        <v>29</v>
      </c>
      <c r="E160" s="4">
        <v>37504</v>
      </c>
      <c r="F160" s="4" t="str">
        <f>LEFT(E160,1)</f>
        <v>3</v>
      </c>
      <c r="G160" s="3">
        <f>SUBTOTAL(9,G159:G159)</f>
        <v>49282</v>
      </c>
      <c r="H160" s="3">
        <f>SUBTOTAL(9,H159:H159)</f>
        <v>52935.390000000007</v>
      </c>
      <c r="I160" s="3">
        <f>SUBTOTAL(9,I159:I159)</f>
        <v>52935.390000000007</v>
      </c>
    </row>
    <row r="161" spans="1:9" hidden="1" outlineLevel="2">
      <c r="A161" s="4"/>
      <c r="B161" s="4"/>
      <c r="C161" s="4"/>
      <c r="D161" s="4"/>
      <c r="E161" s="10" t="s">
        <v>124</v>
      </c>
      <c r="F161" s="4"/>
      <c r="G161" s="3">
        <v>49282</v>
      </c>
      <c r="H161" s="3">
        <v>13365.31</v>
      </c>
      <c r="I161" s="3">
        <v>13365.31</v>
      </c>
    </row>
    <row r="162" spans="1:9" outlineLevel="1" collapsed="1">
      <c r="A162" s="4">
        <v>1</v>
      </c>
      <c r="B162" s="4">
        <v>2</v>
      </c>
      <c r="C162" s="4" t="s">
        <v>13</v>
      </c>
      <c r="D162" s="4">
        <v>29</v>
      </c>
      <c r="E162" s="4">
        <v>37602</v>
      </c>
      <c r="F162" s="4" t="str">
        <f>LEFT(E162,1)</f>
        <v>3</v>
      </c>
      <c r="G162" s="3">
        <f>SUBTOTAL(9,G161:G161)</f>
        <v>49282</v>
      </c>
      <c r="H162" s="3">
        <f>SUBTOTAL(9,H161:H161)</f>
        <v>13365.31</v>
      </c>
      <c r="I162" s="3">
        <f>SUBTOTAL(9,I161:I161)</f>
        <v>13365.31</v>
      </c>
    </row>
    <row r="163" spans="1:9" hidden="1" outlineLevel="2">
      <c r="A163" s="4"/>
      <c r="B163" s="4"/>
      <c r="C163" s="4"/>
      <c r="D163" s="4"/>
      <c r="E163" s="10" t="s">
        <v>125</v>
      </c>
      <c r="F163" s="4"/>
      <c r="G163" s="3">
        <v>394414</v>
      </c>
      <c r="H163" s="3">
        <v>30488.400000000001</v>
      </c>
      <c r="I163" s="3">
        <v>30488.400000000001</v>
      </c>
    </row>
    <row r="164" spans="1:9" outlineLevel="1" collapsed="1">
      <c r="A164" s="4">
        <v>1</v>
      </c>
      <c r="B164" s="4">
        <v>2</v>
      </c>
      <c r="C164" s="4" t="s">
        <v>13</v>
      </c>
      <c r="D164" s="4">
        <v>29</v>
      </c>
      <c r="E164" s="4">
        <v>38301</v>
      </c>
      <c r="F164" s="4" t="str">
        <f>LEFT(E164,1)</f>
        <v>3</v>
      </c>
      <c r="G164" s="3">
        <f>SUBTOTAL(9,G163:G163)</f>
        <v>394414</v>
      </c>
      <c r="H164" s="3">
        <f>SUBTOTAL(9,H163:H163)</f>
        <v>30488.400000000001</v>
      </c>
      <c r="I164" s="3">
        <f>SUBTOTAL(9,I163:I163)</f>
        <v>30488.400000000001</v>
      </c>
    </row>
    <row r="165" spans="1:9" hidden="1" outlineLevel="2">
      <c r="A165" s="4"/>
      <c r="B165" s="4"/>
      <c r="C165" s="4"/>
      <c r="D165" s="4"/>
      <c r="E165" s="10" t="s">
        <v>126</v>
      </c>
      <c r="F165" s="4"/>
      <c r="G165" s="3">
        <v>25637</v>
      </c>
      <c r="H165" s="3">
        <v>25637</v>
      </c>
      <c r="I165" s="3">
        <v>25637</v>
      </c>
    </row>
    <row r="166" spans="1:9" outlineLevel="1" collapsed="1">
      <c r="A166" s="4">
        <v>1</v>
      </c>
      <c r="B166" s="4">
        <v>2</v>
      </c>
      <c r="C166" s="4" t="s">
        <v>13</v>
      </c>
      <c r="D166" s="4">
        <v>29</v>
      </c>
      <c r="E166" s="4">
        <v>38501</v>
      </c>
      <c r="F166" s="4" t="str">
        <f>LEFT(E166,1)</f>
        <v>3</v>
      </c>
      <c r="G166" s="3">
        <f>SUBTOTAL(9,G165:G165)</f>
        <v>25637</v>
      </c>
      <c r="H166" s="3">
        <f>SUBTOTAL(9,H165:H165)</f>
        <v>25637</v>
      </c>
      <c r="I166" s="3">
        <f>SUBTOTAL(9,I165:I165)</f>
        <v>25637</v>
      </c>
    </row>
    <row r="167" spans="1:9" hidden="1" outlineLevel="2">
      <c r="A167" s="4"/>
      <c r="B167" s="4"/>
      <c r="C167" s="4"/>
      <c r="D167" s="4"/>
      <c r="E167" s="10" t="s">
        <v>127</v>
      </c>
      <c r="F167" s="4"/>
      <c r="G167" s="3">
        <v>0</v>
      </c>
      <c r="H167" s="3">
        <v>32528.67</v>
      </c>
      <c r="I167" s="3">
        <v>32528.67</v>
      </c>
    </row>
    <row r="168" spans="1:9" outlineLevel="1" collapsed="1">
      <c r="A168" s="4">
        <v>1</v>
      </c>
      <c r="B168" s="4">
        <v>2</v>
      </c>
      <c r="C168" s="4" t="s">
        <v>13</v>
      </c>
      <c r="D168" s="4">
        <v>29</v>
      </c>
      <c r="E168" s="4">
        <v>39202</v>
      </c>
      <c r="F168" s="4" t="str">
        <f>LEFT(E168,1)</f>
        <v>3</v>
      </c>
      <c r="G168" s="3">
        <f>SUBTOTAL(9,G167:G167)</f>
        <v>0</v>
      </c>
      <c r="H168" s="3">
        <f>SUBTOTAL(9,H167:H167)</f>
        <v>32528.67</v>
      </c>
      <c r="I168" s="3">
        <f>SUBTOTAL(9,I167:I167)</f>
        <v>32528.67</v>
      </c>
    </row>
    <row r="169" spans="1:9" hidden="1" outlineLevel="2">
      <c r="A169" s="4"/>
      <c r="B169" s="4"/>
      <c r="C169" s="4"/>
      <c r="D169" s="4"/>
      <c r="E169" s="10" t="s">
        <v>128</v>
      </c>
      <c r="F169" s="4"/>
      <c r="G169" s="3">
        <v>23453</v>
      </c>
      <c r="H169" s="3">
        <v>0</v>
      </c>
      <c r="I169" s="3">
        <v>0</v>
      </c>
    </row>
    <row r="170" spans="1:9" outlineLevel="1" collapsed="1">
      <c r="A170" s="4">
        <v>1</v>
      </c>
      <c r="B170" s="4">
        <v>2</v>
      </c>
      <c r="C170" s="4" t="s">
        <v>13</v>
      </c>
      <c r="D170" s="4">
        <v>29</v>
      </c>
      <c r="E170" s="4">
        <v>39401</v>
      </c>
      <c r="F170" s="4" t="str">
        <f>LEFT(E170,1)</f>
        <v>3</v>
      </c>
      <c r="G170" s="3">
        <f>SUBTOTAL(9,G169:G169)</f>
        <v>23453</v>
      </c>
      <c r="H170" s="3">
        <f>SUBTOTAL(9,H169:H169)</f>
        <v>0</v>
      </c>
      <c r="I170" s="3">
        <f>SUBTOTAL(9,I169:I169)</f>
        <v>0</v>
      </c>
    </row>
    <row r="171" spans="1:9" hidden="1" outlineLevel="2">
      <c r="A171" s="4"/>
      <c r="B171" s="4"/>
      <c r="C171" s="4"/>
      <c r="D171" s="4"/>
      <c r="E171" s="10" t="s">
        <v>129</v>
      </c>
      <c r="F171" s="4"/>
      <c r="G171" s="3">
        <v>1010040</v>
      </c>
      <c r="H171" s="3">
        <v>1010040</v>
      </c>
      <c r="I171" s="3">
        <v>1010040</v>
      </c>
    </row>
    <row r="172" spans="1:9" outlineLevel="1" collapsed="1">
      <c r="A172" s="4">
        <v>1</v>
      </c>
      <c r="B172" s="4">
        <v>2</v>
      </c>
      <c r="C172" s="4" t="s">
        <v>13</v>
      </c>
      <c r="D172" s="4">
        <v>29</v>
      </c>
      <c r="E172" s="4">
        <v>39801</v>
      </c>
      <c r="F172" s="4" t="str">
        <f>LEFT(E172,1)</f>
        <v>3</v>
      </c>
      <c r="G172" s="3">
        <f>SUBTOTAL(9,G171:G171)</f>
        <v>1010040</v>
      </c>
      <c r="H172" s="3">
        <f>SUBTOTAL(9,H171:H171)</f>
        <v>1010040</v>
      </c>
      <c r="I172" s="3">
        <f>SUBTOTAL(9,I171:I171)</f>
        <v>1010040</v>
      </c>
    </row>
    <row r="173" spans="1:9" hidden="1" outlineLevel="2">
      <c r="A173" s="4"/>
      <c r="B173" s="4"/>
      <c r="C173" s="4"/>
      <c r="D173" s="4"/>
      <c r="E173" s="10" t="s">
        <v>130</v>
      </c>
      <c r="F173" s="4"/>
      <c r="G173" s="3">
        <v>0</v>
      </c>
      <c r="H173" s="3">
        <v>54779.79</v>
      </c>
      <c r="I173" s="3">
        <v>54779.79</v>
      </c>
    </row>
    <row r="174" spans="1:9" outlineLevel="1" collapsed="1">
      <c r="A174" s="4">
        <v>1</v>
      </c>
      <c r="B174" s="4">
        <v>2</v>
      </c>
      <c r="C174" s="4" t="s">
        <v>13</v>
      </c>
      <c r="D174" s="4">
        <v>29</v>
      </c>
      <c r="E174" s="4">
        <v>49201</v>
      </c>
      <c r="F174" s="4" t="str">
        <f>LEFT(E174,1)</f>
        <v>4</v>
      </c>
      <c r="G174" s="3">
        <f>SUBTOTAL(9,G173:G173)</f>
        <v>0</v>
      </c>
      <c r="H174" s="3">
        <f>SUBTOTAL(9,H173:H173)</f>
        <v>54779.79</v>
      </c>
      <c r="I174" s="3">
        <f>SUBTOTAL(9,I173:I173)</f>
        <v>54779.79</v>
      </c>
    </row>
    <row r="175" spans="1:9" hidden="1" outlineLevel="2">
      <c r="A175" s="4"/>
      <c r="B175" s="4"/>
      <c r="C175" s="4"/>
      <c r="D175" s="4"/>
      <c r="E175" s="10" t="s">
        <v>131</v>
      </c>
      <c r="F175" s="4"/>
      <c r="G175" s="3">
        <v>0</v>
      </c>
      <c r="H175" s="3">
        <v>0</v>
      </c>
      <c r="I175" s="3">
        <v>0</v>
      </c>
    </row>
    <row r="176" spans="1:9" outlineLevel="1" collapsed="1">
      <c r="A176" s="4">
        <v>1</v>
      </c>
      <c r="B176" s="4">
        <v>3</v>
      </c>
      <c r="C176" s="4" t="s">
        <v>12</v>
      </c>
      <c r="D176" s="4">
        <v>1</v>
      </c>
      <c r="E176" s="4">
        <v>24601</v>
      </c>
      <c r="F176" s="4" t="str">
        <f>LEFT(E176,1)</f>
        <v>2</v>
      </c>
      <c r="G176" s="3">
        <f>SUBTOTAL(9,G175:G175)</f>
        <v>0</v>
      </c>
      <c r="H176" s="3">
        <f>SUBTOTAL(9,H175:H175)</f>
        <v>0</v>
      </c>
      <c r="I176" s="3">
        <f>SUBTOTAL(9,I175:I175)</f>
        <v>0</v>
      </c>
    </row>
    <row r="177" spans="1:9" hidden="1" outlineLevel="2">
      <c r="A177" s="4"/>
      <c r="B177" s="4"/>
      <c r="C177" s="4"/>
      <c r="D177" s="4"/>
      <c r="E177" s="10" t="s">
        <v>82</v>
      </c>
      <c r="F177" s="4"/>
      <c r="G177" s="3">
        <v>0</v>
      </c>
      <c r="H177" s="3">
        <v>50000</v>
      </c>
      <c r="I177" s="3">
        <v>50000</v>
      </c>
    </row>
    <row r="178" spans="1:9" outlineLevel="1" collapsed="1">
      <c r="A178" s="4">
        <v>1</v>
      </c>
      <c r="B178" s="4">
        <v>3</v>
      </c>
      <c r="C178" s="4" t="s">
        <v>12</v>
      </c>
      <c r="D178" s="4">
        <v>1</v>
      </c>
      <c r="E178" s="4">
        <v>24701</v>
      </c>
      <c r="F178" s="4" t="str">
        <f>LEFT(E178,1)</f>
        <v>2</v>
      </c>
      <c r="G178" s="3">
        <f>SUBTOTAL(9,G177:G177)</f>
        <v>0</v>
      </c>
      <c r="H178" s="3">
        <f>SUBTOTAL(9,H177:H177)</f>
        <v>50000</v>
      </c>
      <c r="I178" s="3">
        <f>SUBTOTAL(9,I177:I177)</f>
        <v>50000</v>
      </c>
    </row>
    <row r="179" spans="1:9" hidden="1" outlineLevel="2">
      <c r="A179" s="4"/>
      <c r="B179" s="4"/>
      <c r="C179" s="4"/>
      <c r="D179" s="4"/>
      <c r="E179" s="10" t="s">
        <v>83</v>
      </c>
      <c r="F179" s="4"/>
      <c r="G179" s="3">
        <v>0</v>
      </c>
      <c r="H179" s="3">
        <v>0</v>
      </c>
      <c r="I179" s="3">
        <v>0</v>
      </c>
    </row>
    <row r="180" spans="1:9" outlineLevel="1" collapsed="1">
      <c r="A180" s="4">
        <v>1</v>
      </c>
      <c r="B180" s="4">
        <v>3</v>
      </c>
      <c r="C180" s="4" t="s">
        <v>12</v>
      </c>
      <c r="D180" s="4">
        <v>1</v>
      </c>
      <c r="E180" s="4">
        <v>25501</v>
      </c>
      <c r="F180" s="4" t="str">
        <f>LEFT(E180,1)</f>
        <v>2</v>
      </c>
      <c r="G180" s="3">
        <f>SUBTOTAL(9,G179:G179)</f>
        <v>0</v>
      </c>
      <c r="H180" s="3">
        <f>SUBTOTAL(9,H179:H179)</f>
        <v>0</v>
      </c>
      <c r="I180" s="3">
        <f>SUBTOTAL(9,I179:I179)</f>
        <v>0</v>
      </c>
    </row>
    <row r="181" spans="1:9" hidden="1" outlineLevel="2">
      <c r="A181" s="4"/>
      <c r="B181" s="4"/>
      <c r="C181" s="4"/>
      <c r="D181" s="4"/>
      <c r="E181" s="10" t="s">
        <v>87</v>
      </c>
      <c r="F181" s="4"/>
      <c r="G181" s="3">
        <v>1587</v>
      </c>
      <c r="H181" s="3">
        <v>1587</v>
      </c>
      <c r="I181" s="3">
        <v>1587</v>
      </c>
    </row>
    <row r="182" spans="1:9" outlineLevel="1" collapsed="1">
      <c r="A182" s="4">
        <v>1</v>
      </c>
      <c r="B182" s="4">
        <v>3</v>
      </c>
      <c r="C182" s="4" t="s">
        <v>12</v>
      </c>
      <c r="D182" s="4">
        <v>1</v>
      </c>
      <c r="E182" s="4">
        <v>26104</v>
      </c>
      <c r="F182" s="4" t="str">
        <f>LEFT(E182,1)</f>
        <v>2</v>
      </c>
      <c r="G182" s="3">
        <f>SUBTOTAL(9,G181:G181)</f>
        <v>1587</v>
      </c>
      <c r="H182" s="3">
        <f>SUBTOTAL(9,H181:H181)</f>
        <v>1587</v>
      </c>
      <c r="I182" s="3">
        <f>SUBTOTAL(9,I181:I181)</f>
        <v>1587</v>
      </c>
    </row>
    <row r="183" spans="1:9" hidden="1" outlineLevel="2">
      <c r="A183" s="4"/>
      <c r="B183" s="4"/>
      <c r="C183" s="4"/>
      <c r="D183" s="4"/>
      <c r="E183" s="10" t="s">
        <v>88</v>
      </c>
      <c r="F183" s="4"/>
      <c r="G183" s="3">
        <v>0</v>
      </c>
      <c r="H183" s="3">
        <v>1736566</v>
      </c>
      <c r="I183" s="3">
        <v>1736566</v>
      </c>
    </row>
    <row r="184" spans="1:9" outlineLevel="1" collapsed="1">
      <c r="A184" s="4">
        <v>1</v>
      </c>
      <c r="B184" s="4">
        <v>3</v>
      </c>
      <c r="C184" s="4" t="s">
        <v>12</v>
      </c>
      <c r="D184" s="4">
        <v>1</v>
      </c>
      <c r="E184" s="4">
        <v>29401</v>
      </c>
      <c r="F184" s="4" t="str">
        <f>LEFT(E184,1)</f>
        <v>2</v>
      </c>
      <c r="G184" s="3">
        <f>SUBTOTAL(9,G183:G183)</f>
        <v>0</v>
      </c>
      <c r="H184" s="3">
        <f>SUBTOTAL(9,H183:H183)</f>
        <v>1736566</v>
      </c>
      <c r="I184" s="3">
        <f>SUBTOTAL(9,I183:I183)</f>
        <v>1736566</v>
      </c>
    </row>
    <row r="185" spans="1:9" hidden="1" outlineLevel="2">
      <c r="A185" s="4"/>
      <c r="B185" s="4"/>
      <c r="C185" s="4"/>
      <c r="D185" s="4"/>
      <c r="E185" s="10" t="s">
        <v>92</v>
      </c>
      <c r="F185" s="4"/>
      <c r="G185" s="3">
        <v>0</v>
      </c>
      <c r="H185" s="3">
        <v>9108.61</v>
      </c>
      <c r="I185" s="3">
        <v>9108.61</v>
      </c>
    </row>
    <row r="186" spans="1:9" outlineLevel="1" collapsed="1">
      <c r="A186" s="4">
        <v>1</v>
      </c>
      <c r="B186" s="4">
        <v>3</v>
      </c>
      <c r="C186" s="4" t="s">
        <v>12</v>
      </c>
      <c r="D186" s="4">
        <v>1</v>
      </c>
      <c r="E186" s="4">
        <v>31101</v>
      </c>
      <c r="F186" s="4" t="str">
        <f>LEFT(E186,1)</f>
        <v>3</v>
      </c>
      <c r="G186" s="3">
        <f>SUBTOTAL(9,G185:G185)</f>
        <v>0</v>
      </c>
      <c r="H186" s="3">
        <f>SUBTOTAL(9,H185:H185)</f>
        <v>9108.61</v>
      </c>
      <c r="I186" s="3">
        <f>SUBTOTAL(9,I185:I185)</f>
        <v>9108.61</v>
      </c>
    </row>
    <row r="187" spans="1:9" hidden="1" outlineLevel="2">
      <c r="A187" s="4"/>
      <c r="B187" s="4"/>
      <c r="C187" s="4"/>
      <c r="D187" s="4"/>
      <c r="E187" s="10" t="s">
        <v>95</v>
      </c>
      <c r="F187" s="4"/>
      <c r="G187" s="3">
        <v>132021</v>
      </c>
      <c r="H187" s="3">
        <v>1900.0800000000002</v>
      </c>
      <c r="I187" s="3">
        <v>1900.0800000000002</v>
      </c>
    </row>
    <row r="188" spans="1:9" outlineLevel="1" collapsed="1">
      <c r="A188" s="4">
        <v>1</v>
      </c>
      <c r="B188" s="4">
        <v>3</v>
      </c>
      <c r="C188" s="4" t="s">
        <v>12</v>
      </c>
      <c r="D188" s="4">
        <v>1</v>
      </c>
      <c r="E188" s="4">
        <v>31401</v>
      </c>
      <c r="F188" s="4" t="str">
        <f>LEFT(E188,1)</f>
        <v>3</v>
      </c>
      <c r="G188" s="3">
        <f>SUBTOTAL(9,G187:G187)</f>
        <v>132021</v>
      </c>
      <c r="H188" s="3">
        <f>SUBTOTAL(9,H187:H187)</f>
        <v>1900.0800000000002</v>
      </c>
      <c r="I188" s="3">
        <f>SUBTOTAL(9,I187:I187)</f>
        <v>1900.0800000000002</v>
      </c>
    </row>
    <row r="189" spans="1:9" hidden="1" outlineLevel="2">
      <c r="A189" s="4"/>
      <c r="B189" s="4"/>
      <c r="C189" s="4"/>
      <c r="D189" s="4"/>
      <c r="E189" s="10" t="s">
        <v>97</v>
      </c>
      <c r="F189" s="4"/>
      <c r="G189" s="3">
        <v>128831</v>
      </c>
      <c r="H189" s="3">
        <v>79155</v>
      </c>
      <c r="I189" s="3">
        <v>79155</v>
      </c>
    </row>
    <row r="190" spans="1:9" outlineLevel="1" collapsed="1">
      <c r="A190" s="4">
        <v>1</v>
      </c>
      <c r="B190" s="4">
        <v>3</v>
      </c>
      <c r="C190" s="4" t="s">
        <v>12</v>
      </c>
      <c r="D190" s="4">
        <v>1</v>
      </c>
      <c r="E190" s="4">
        <v>31603</v>
      </c>
      <c r="F190" s="4" t="str">
        <f>LEFT(E190,1)</f>
        <v>3</v>
      </c>
      <c r="G190" s="3">
        <f>SUBTOTAL(9,G189:G189)</f>
        <v>128831</v>
      </c>
      <c r="H190" s="3">
        <f>SUBTOTAL(9,H189:H189)</f>
        <v>79155</v>
      </c>
      <c r="I190" s="3">
        <f>SUBTOTAL(9,I189:I189)</f>
        <v>79155</v>
      </c>
    </row>
    <row r="191" spans="1:9" hidden="1" outlineLevel="2">
      <c r="A191" s="4"/>
      <c r="B191" s="4"/>
      <c r="C191" s="4"/>
      <c r="D191" s="4"/>
      <c r="E191" s="10" t="s">
        <v>99</v>
      </c>
      <c r="F191" s="4"/>
      <c r="G191" s="3">
        <v>3240658</v>
      </c>
      <c r="H191" s="3">
        <v>0</v>
      </c>
      <c r="I191" s="3">
        <v>0</v>
      </c>
    </row>
    <row r="192" spans="1:9" outlineLevel="1" collapsed="1">
      <c r="A192" s="4">
        <v>1</v>
      </c>
      <c r="B192" s="4">
        <v>3</v>
      </c>
      <c r="C192" s="4" t="s">
        <v>12</v>
      </c>
      <c r="D192" s="4">
        <v>1</v>
      </c>
      <c r="E192" s="4">
        <v>31904</v>
      </c>
      <c r="F192" s="4" t="str">
        <f>LEFT(E192,1)</f>
        <v>3</v>
      </c>
      <c r="G192" s="3">
        <f>SUBTOTAL(9,G191:G191)</f>
        <v>3240658</v>
      </c>
      <c r="H192" s="3">
        <f>SUBTOTAL(9,H191:H191)</f>
        <v>0</v>
      </c>
      <c r="I192" s="3">
        <f>SUBTOTAL(9,I191:I191)</f>
        <v>0</v>
      </c>
    </row>
    <row r="193" spans="1:9" hidden="1" outlineLevel="2">
      <c r="A193" s="4"/>
      <c r="B193" s="4"/>
      <c r="C193" s="4"/>
      <c r="D193" s="4"/>
      <c r="E193" s="10" t="s">
        <v>101</v>
      </c>
      <c r="F193" s="4"/>
      <c r="G193" s="3">
        <v>0</v>
      </c>
      <c r="H193" s="3">
        <v>375401.38</v>
      </c>
      <c r="I193" s="3">
        <v>375401.38</v>
      </c>
    </row>
    <row r="194" spans="1:9" outlineLevel="1" collapsed="1">
      <c r="A194" s="4">
        <v>1</v>
      </c>
      <c r="B194" s="4">
        <v>3</v>
      </c>
      <c r="C194" s="4" t="s">
        <v>12</v>
      </c>
      <c r="D194" s="4">
        <v>1</v>
      </c>
      <c r="E194" s="4">
        <v>32301</v>
      </c>
      <c r="F194" s="4" t="str">
        <f>LEFT(E194,1)</f>
        <v>3</v>
      </c>
      <c r="G194" s="3">
        <f>SUBTOTAL(9,G193:G193)</f>
        <v>0</v>
      </c>
      <c r="H194" s="3">
        <f>SUBTOTAL(9,H193:H193)</f>
        <v>375401.38</v>
      </c>
      <c r="I194" s="3">
        <f>SUBTOTAL(9,I193:I193)</f>
        <v>375401.38</v>
      </c>
    </row>
    <row r="195" spans="1:9" hidden="1" outlineLevel="2">
      <c r="A195" s="4"/>
      <c r="B195" s="4"/>
      <c r="C195" s="4"/>
      <c r="D195" s="4"/>
      <c r="E195" s="10" t="s">
        <v>103</v>
      </c>
      <c r="F195" s="4"/>
      <c r="G195" s="3">
        <v>115366</v>
      </c>
      <c r="H195" s="3">
        <v>19228</v>
      </c>
      <c r="I195" s="3">
        <v>19228</v>
      </c>
    </row>
    <row r="196" spans="1:9" outlineLevel="1" collapsed="1">
      <c r="A196" s="4">
        <v>1</v>
      </c>
      <c r="B196" s="4">
        <v>3</v>
      </c>
      <c r="C196" s="4" t="s">
        <v>12</v>
      </c>
      <c r="D196" s="4">
        <v>1</v>
      </c>
      <c r="E196" s="4">
        <v>32302</v>
      </c>
      <c r="F196" s="4" t="str">
        <f>LEFT(E196,1)</f>
        <v>3</v>
      </c>
      <c r="G196" s="3">
        <f>SUBTOTAL(9,G195:G195)</f>
        <v>115366</v>
      </c>
      <c r="H196" s="3">
        <f>SUBTOTAL(9,H195:H195)</f>
        <v>19228</v>
      </c>
      <c r="I196" s="3">
        <f>SUBTOTAL(9,I195:I195)</f>
        <v>19228</v>
      </c>
    </row>
    <row r="197" spans="1:9" hidden="1" outlineLevel="2">
      <c r="A197" s="4"/>
      <c r="B197" s="4"/>
      <c r="C197" s="4"/>
      <c r="D197" s="4"/>
      <c r="E197" s="10" t="s">
        <v>104</v>
      </c>
      <c r="F197" s="4"/>
      <c r="G197" s="3">
        <v>0</v>
      </c>
      <c r="H197" s="3">
        <v>45000</v>
      </c>
      <c r="I197" s="3">
        <v>45000</v>
      </c>
    </row>
    <row r="198" spans="1:9" outlineLevel="1" collapsed="1">
      <c r="A198" s="4">
        <v>1</v>
      </c>
      <c r="B198" s="4">
        <v>3</v>
      </c>
      <c r="C198" s="4" t="s">
        <v>12</v>
      </c>
      <c r="D198" s="4">
        <v>1</v>
      </c>
      <c r="E198" s="4">
        <v>32701</v>
      </c>
      <c r="F198" s="4" t="str">
        <f>LEFT(E198,1)</f>
        <v>3</v>
      </c>
      <c r="G198" s="3">
        <f>SUBTOTAL(9,G197:G197)</f>
        <v>0</v>
      </c>
      <c r="H198" s="3">
        <f>SUBTOTAL(9,H197:H197)</f>
        <v>45000</v>
      </c>
      <c r="I198" s="3">
        <f>SUBTOTAL(9,I197:I197)</f>
        <v>45000</v>
      </c>
    </row>
    <row r="199" spans="1:9" hidden="1" outlineLevel="2">
      <c r="A199" s="4"/>
      <c r="B199" s="4"/>
      <c r="C199" s="4"/>
      <c r="D199" s="4"/>
      <c r="E199" s="10" t="s">
        <v>106</v>
      </c>
      <c r="F199" s="4"/>
      <c r="G199" s="3">
        <v>44559</v>
      </c>
      <c r="H199" s="3">
        <v>44559</v>
      </c>
      <c r="I199" s="3">
        <v>44559</v>
      </c>
    </row>
    <row r="200" spans="1:9" outlineLevel="1" collapsed="1">
      <c r="A200" s="4">
        <v>1</v>
      </c>
      <c r="B200" s="4">
        <v>3</v>
      </c>
      <c r="C200" s="4" t="s">
        <v>12</v>
      </c>
      <c r="D200" s="4">
        <v>1</v>
      </c>
      <c r="E200" s="4">
        <v>33104</v>
      </c>
      <c r="F200" s="4" t="str">
        <f>LEFT(E200,1)</f>
        <v>3</v>
      </c>
      <c r="G200" s="3">
        <f>SUBTOTAL(9,G199:G199)</f>
        <v>44559</v>
      </c>
      <c r="H200" s="3">
        <f>SUBTOTAL(9,H199:H199)</f>
        <v>44559</v>
      </c>
      <c r="I200" s="3">
        <f>SUBTOTAL(9,I199:I199)</f>
        <v>44559</v>
      </c>
    </row>
    <row r="201" spans="1:9" hidden="1" outlineLevel="2">
      <c r="A201" s="4"/>
      <c r="B201" s="4"/>
      <c r="C201" s="4"/>
      <c r="D201" s="4"/>
      <c r="E201" s="10" t="s">
        <v>107</v>
      </c>
      <c r="F201" s="4"/>
      <c r="G201" s="3">
        <v>0</v>
      </c>
      <c r="H201" s="3">
        <v>52185.57</v>
      </c>
      <c r="I201" s="3">
        <v>52185.569999999992</v>
      </c>
    </row>
    <row r="202" spans="1:9" hidden="1" outlineLevel="2">
      <c r="A202" s="4">
        <v>1</v>
      </c>
      <c r="B202" s="4">
        <v>3</v>
      </c>
      <c r="C202" s="4" t="s">
        <v>12</v>
      </c>
      <c r="D202" s="4">
        <v>1</v>
      </c>
      <c r="E202" s="4">
        <v>33801</v>
      </c>
      <c r="F202" s="4" t="str">
        <f>LEFT(E202,1)</f>
        <v>3</v>
      </c>
      <c r="G202" s="3">
        <v>0</v>
      </c>
      <c r="H202" s="3">
        <v>21550</v>
      </c>
      <c r="I202" s="3">
        <v>21550</v>
      </c>
    </row>
    <row r="203" spans="1:9" hidden="1" outlineLevel="2">
      <c r="A203" s="4">
        <v>1</v>
      </c>
      <c r="B203" s="4">
        <v>3</v>
      </c>
      <c r="C203" s="4" t="s">
        <v>12</v>
      </c>
      <c r="D203" s="4">
        <v>1</v>
      </c>
      <c r="E203" s="4">
        <v>33801</v>
      </c>
      <c r="F203" s="4" t="str">
        <f>LEFT(E203,1)</f>
        <v>3</v>
      </c>
      <c r="G203" s="3">
        <v>129302</v>
      </c>
      <c r="H203" s="3">
        <v>45846.13</v>
      </c>
      <c r="I203" s="3">
        <v>45846.13</v>
      </c>
    </row>
    <row r="204" spans="1:9" outlineLevel="1" collapsed="1">
      <c r="A204" s="4">
        <v>1</v>
      </c>
      <c r="B204" s="4">
        <v>3</v>
      </c>
      <c r="C204" s="4" t="s">
        <v>12</v>
      </c>
      <c r="D204" s="4">
        <v>1</v>
      </c>
      <c r="E204" s="4">
        <v>33801</v>
      </c>
      <c r="F204" s="4" t="str">
        <f>LEFT(E204,1)</f>
        <v>3</v>
      </c>
      <c r="G204" s="3">
        <f>SUBTOTAL(9,G201:G203)</f>
        <v>129302</v>
      </c>
      <c r="H204" s="3">
        <f>SUBTOTAL(9,H201:H203)</f>
        <v>119581.70000000001</v>
      </c>
      <c r="I204" s="3">
        <f>SUBTOTAL(9,I201:I203)</f>
        <v>119581.69999999998</v>
      </c>
    </row>
    <row r="205" spans="1:9" hidden="1" outlineLevel="2">
      <c r="A205" s="4"/>
      <c r="B205" s="4"/>
      <c r="C205" s="4"/>
      <c r="D205" s="4"/>
      <c r="E205" s="10" t="s">
        <v>113</v>
      </c>
      <c r="F205" s="4"/>
      <c r="G205" s="3">
        <v>85014</v>
      </c>
      <c r="H205" s="3">
        <v>469276.04</v>
      </c>
      <c r="I205" s="3">
        <v>469276.04</v>
      </c>
    </row>
    <row r="206" spans="1:9" outlineLevel="1" collapsed="1">
      <c r="A206" s="4">
        <v>1</v>
      </c>
      <c r="B206" s="4">
        <v>3</v>
      </c>
      <c r="C206" s="4" t="s">
        <v>12</v>
      </c>
      <c r="D206" s="4">
        <v>1</v>
      </c>
      <c r="E206" s="4">
        <v>33903</v>
      </c>
      <c r="F206" s="4" t="str">
        <f>LEFT(E206,1)</f>
        <v>3</v>
      </c>
      <c r="G206" s="3">
        <f>SUBTOTAL(9,G205:G205)</f>
        <v>85014</v>
      </c>
      <c r="H206" s="3">
        <f>SUBTOTAL(9,H205:H205)</f>
        <v>469276.04</v>
      </c>
      <c r="I206" s="3">
        <f>SUBTOTAL(9,I205:I205)</f>
        <v>469276.04</v>
      </c>
    </row>
    <row r="207" spans="1:9" hidden="1" outlineLevel="2">
      <c r="A207" s="4"/>
      <c r="B207" s="4"/>
      <c r="C207" s="4"/>
      <c r="D207" s="4"/>
      <c r="E207" s="10" t="s">
        <v>114</v>
      </c>
      <c r="F207" s="4"/>
      <c r="G207" s="3">
        <v>592</v>
      </c>
      <c r="H207" s="3">
        <v>7885.7000000000007</v>
      </c>
      <c r="I207" s="3">
        <v>7885.7</v>
      </c>
    </row>
    <row r="208" spans="1:9" outlineLevel="1" collapsed="1">
      <c r="A208" s="4">
        <v>1</v>
      </c>
      <c r="B208" s="4">
        <v>3</v>
      </c>
      <c r="C208" s="4" t="s">
        <v>12</v>
      </c>
      <c r="D208" s="4">
        <v>1</v>
      </c>
      <c r="E208" s="4">
        <v>37201</v>
      </c>
      <c r="F208" s="4" t="str">
        <f>LEFT(E208,1)</f>
        <v>3</v>
      </c>
      <c r="G208" s="3">
        <f>SUBTOTAL(9,G207:G207)</f>
        <v>592</v>
      </c>
      <c r="H208" s="3">
        <f>SUBTOTAL(9,H207:H207)</f>
        <v>7885.7000000000007</v>
      </c>
      <c r="I208" s="3">
        <f>SUBTOTAL(9,I207:I207)</f>
        <v>7885.7</v>
      </c>
    </row>
    <row r="209" spans="1:9">
      <c r="A209" s="4"/>
      <c r="B209" s="4"/>
      <c r="C209" s="4"/>
      <c r="D209" s="4"/>
      <c r="E209" s="10" t="s">
        <v>132</v>
      </c>
      <c r="F209" s="4"/>
      <c r="G209" s="3">
        <f>SUBTOTAL(9,G5:G207)</f>
        <v>68992442</v>
      </c>
      <c r="H209" s="3">
        <f>SUBTOTAL(9,H5:H207)</f>
        <v>69559731.870000035</v>
      </c>
      <c r="I209" s="3">
        <f>SUBTOTAL(9,I5:I207)</f>
        <v>69559731.87000002</v>
      </c>
    </row>
    <row r="210" spans="1:9">
      <c r="A210" s="4"/>
      <c r="B210" s="4"/>
      <c r="C210" s="4"/>
      <c r="D210" s="4"/>
      <c r="F210" s="4"/>
    </row>
  </sheetData>
  <autoFilter ref="A4:I207" xr:uid="{11F8A953-828A-461C-B77C-CE8CCFD69807}">
    <sortState xmlns:xlrd2="http://schemas.microsoft.com/office/spreadsheetml/2017/richdata2" ref="A5:I207">
      <sortCondition ref="B5:B207"/>
      <sortCondition ref="C5:C207"/>
      <sortCondition ref="D5:D207"/>
      <sortCondition ref="E5:E207"/>
    </sortState>
  </autoFilter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FUNCIONAL PROGRAM.</vt:lpstr>
      <vt:lpstr>CATEGORIA PROGRAMATICA</vt:lpstr>
      <vt:lpstr>'FUNCIONAL PROGRAM.'!Títulos_a_imprimir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DESPACHO MARTINEZ MYERS</dc:creator>
  <cp:lastModifiedBy>Angelica Jocelyn González Cruz</cp:lastModifiedBy>
  <cp:lastPrinted>2025-04-19T20:24:14Z</cp:lastPrinted>
  <dcterms:created xsi:type="dcterms:W3CDTF">2024-02-23T20:17:17Z</dcterms:created>
  <dcterms:modified xsi:type="dcterms:W3CDTF">2026-04-29T17:35:06Z</dcterms:modified>
</cp:coreProperties>
</file>