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mmx-my.sharepoint.com/personal/sanchez_juan_aem_gob_mx/Documents/2025/SIPOT/REP_PRESUP_DIC_2025_AEM/"/>
    </mc:Choice>
  </mc:AlternateContent>
  <xr:revisionPtr revIDLastSave="0" documentId="8_{CAE88BF9-90F5-4593-8DC4-EA9250DA260B}" xr6:coauthVersionLast="47" xr6:coauthVersionMax="47" xr10:uidLastSave="{00000000-0000-0000-0000-000000000000}"/>
  <bookViews>
    <workbookView xWindow="-108" yWindow="-108" windowWidth="23256" windowHeight="12456" firstSheet="1" activeTab="1" xr2:uid="{B618DE8E-FFEF-449C-A13A-3084C64E7195}"/>
  </bookViews>
  <sheets>
    <sheet name="CATEGORIA PROGRAMATICA" sheetId="3" state="hidden" r:id="rId1"/>
    <sheet name="GASTO CATEGORIA PROGRAMATICA" sheetId="8" r:id="rId2"/>
  </sheets>
  <definedNames>
    <definedName name="_xlnm._FilterDatabase" localSheetId="0" hidden="1">'CATEGORIA PROGRAMATICA'!$A$4:$I$207</definedName>
    <definedName name="_xlnm.Print_Titles" localSheetId="1">'GASTO CATEGORIA PROGRAMATICA'!$7:$9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8" l="1"/>
  <c r="J42" i="8"/>
  <c r="J41" i="8"/>
  <c r="J40" i="8"/>
  <c r="I16" i="8"/>
  <c r="I34" i="8"/>
  <c r="I44" i="8"/>
  <c r="J45" i="8" l="1"/>
  <c r="J44" i="8"/>
  <c r="G45" i="8"/>
  <c r="G44" i="8" l="1"/>
  <c r="G72" i="8"/>
  <c r="G71" i="8"/>
  <c r="F45" i="8"/>
  <c r="F44" i="8"/>
  <c r="I31" i="8"/>
  <c r="I33" i="8"/>
  <c r="I32" i="8"/>
  <c r="I23" i="8" s="1"/>
  <c r="I30" i="8"/>
  <c r="I21" i="8" s="1"/>
  <c r="H33" i="8"/>
  <c r="H32" i="8"/>
  <c r="H23" i="8" s="1"/>
  <c r="H31" i="8"/>
  <c r="H22" i="8" s="1"/>
  <c r="H30" i="8"/>
  <c r="H21" i="8" s="1"/>
  <c r="G33" i="8"/>
  <c r="G32" i="8"/>
  <c r="G23" i="8" s="1"/>
  <c r="G31" i="8"/>
  <c r="G22" i="8" s="1"/>
  <c r="G30" i="8"/>
  <c r="G21" i="8" s="1"/>
  <c r="F33" i="8"/>
  <c r="F24" i="8" s="1"/>
  <c r="F32" i="8"/>
  <c r="F23" i="8" s="1"/>
  <c r="F31" i="8"/>
  <c r="F22" i="8" s="1"/>
  <c r="F30" i="8"/>
  <c r="F21" i="8" s="1"/>
  <c r="G61" i="8"/>
  <c r="G52" i="8" s="1"/>
  <c r="G60" i="8"/>
  <c r="G51" i="8" s="1"/>
  <c r="G59" i="8"/>
  <c r="G50" i="8" s="1"/>
  <c r="G58" i="8"/>
  <c r="G49" i="8" s="1"/>
  <c r="H24" i="8" l="1"/>
  <c r="I24" i="8"/>
  <c r="I22" i="8"/>
  <c r="G34" i="8"/>
  <c r="G35" i="8"/>
  <c r="G24" i="8"/>
  <c r="G15" i="8" s="1"/>
  <c r="G12" i="8"/>
  <c r="G13" i="8"/>
  <c r="G14" i="8"/>
  <c r="J70" i="8"/>
  <c r="J69" i="8"/>
  <c r="P69" i="8" s="1"/>
  <c r="J68" i="8"/>
  <c r="P68" i="8" s="1"/>
  <c r="J67" i="8"/>
  <c r="P67" i="8" s="1"/>
  <c r="I61" i="8"/>
  <c r="I52" i="8" s="1"/>
  <c r="I15" i="8" s="1"/>
  <c r="H61" i="8"/>
  <c r="H52" i="8" s="1"/>
  <c r="H15" i="8" s="1"/>
  <c r="F61" i="8"/>
  <c r="F52" i="8" s="1"/>
  <c r="F15" i="8" s="1"/>
  <c r="I60" i="8"/>
  <c r="I51" i="8" s="1"/>
  <c r="I14" i="8" s="1"/>
  <c r="H60" i="8"/>
  <c r="H51" i="8" s="1"/>
  <c r="H14" i="8" s="1"/>
  <c r="F60" i="8"/>
  <c r="I59" i="8"/>
  <c r="I50" i="8" s="1"/>
  <c r="H59" i="8"/>
  <c r="H50" i="8" s="1"/>
  <c r="H13" i="8" s="1"/>
  <c r="F59" i="8"/>
  <c r="F50" i="8" s="1"/>
  <c r="F13" i="8" s="1"/>
  <c r="I58" i="8"/>
  <c r="I49" i="8" s="1"/>
  <c r="I12" i="8" s="1"/>
  <c r="H58" i="8"/>
  <c r="H49" i="8" s="1"/>
  <c r="H12" i="8" s="1"/>
  <c r="F58" i="8"/>
  <c r="P42" i="8"/>
  <c r="P40" i="8"/>
  <c r="J32" i="8"/>
  <c r="P32" i="8" s="1"/>
  <c r="F26" i="8"/>
  <c r="I208" i="3"/>
  <c r="H208" i="3"/>
  <c r="G208" i="3"/>
  <c r="I206" i="3"/>
  <c r="H206" i="3"/>
  <c r="G206" i="3"/>
  <c r="I204" i="3"/>
  <c r="H204" i="3"/>
  <c r="G204" i="3"/>
  <c r="I200" i="3"/>
  <c r="H200" i="3"/>
  <c r="G200" i="3"/>
  <c r="I198" i="3"/>
  <c r="H198" i="3"/>
  <c r="G198" i="3"/>
  <c r="I196" i="3"/>
  <c r="H196" i="3"/>
  <c r="G196" i="3"/>
  <c r="I194" i="3"/>
  <c r="H194" i="3"/>
  <c r="G194" i="3"/>
  <c r="I192" i="3"/>
  <c r="H192" i="3"/>
  <c r="G192" i="3"/>
  <c r="I190" i="3"/>
  <c r="H190" i="3"/>
  <c r="G190" i="3"/>
  <c r="I188" i="3"/>
  <c r="H188" i="3"/>
  <c r="G188" i="3"/>
  <c r="I186" i="3"/>
  <c r="H186" i="3"/>
  <c r="G186" i="3"/>
  <c r="I184" i="3"/>
  <c r="H184" i="3"/>
  <c r="G184" i="3"/>
  <c r="I182" i="3"/>
  <c r="H182" i="3"/>
  <c r="G182" i="3"/>
  <c r="I180" i="3"/>
  <c r="H180" i="3"/>
  <c r="G180" i="3"/>
  <c r="I178" i="3"/>
  <c r="H178" i="3"/>
  <c r="G178" i="3"/>
  <c r="I176" i="3"/>
  <c r="H176" i="3"/>
  <c r="G176" i="3"/>
  <c r="I174" i="3"/>
  <c r="H174" i="3"/>
  <c r="G174" i="3"/>
  <c r="I172" i="3"/>
  <c r="H172" i="3"/>
  <c r="G172" i="3"/>
  <c r="I170" i="3"/>
  <c r="H170" i="3"/>
  <c r="G170" i="3"/>
  <c r="I168" i="3"/>
  <c r="H168" i="3"/>
  <c r="G168" i="3"/>
  <c r="I166" i="3"/>
  <c r="H166" i="3"/>
  <c r="G166" i="3"/>
  <c r="I164" i="3"/>
  <c r="H164" i="3"/>
  <c r="G164" i="3"/>
  <c r="I162" i="3"/>
  <c r="H162" i="3"/>
  <c r="G162" i="3"/>
  <c r="I160" i="3"/>
  <c r="H160" i="3"/>
  <c r="G160" i="3"/>
  <c r="I158" i="3"/>
  <c r="H158" i="3"/>
  <c r="G158" i="3"/>
  <c r="I156" i="3"/>
  <c r="H156" i="3"/>
  <c r="G156" i="3"/>
  <c r="I154" i="3"/>
  <c r="H154" i="3"/>
  <c r="G154" i="3"/>
  <c r="I152" i="3"/>
  <c r="H152" i="3"/>
  <c r="G152" i="3"/>
  <c r="I149" i="3"/>
  <c r="H149" i="3"/>
  <c r="G149" i="3"/>
  <c r="I145" i="3"/>
  <c r="H145" i="3"/>
  <c r="G145" i="3"/>
  <c r="I142" i="3"/>
  <c r="H142" i="3"/>
  <c r="G142" i="3"/>
  <c r="I140" i="3"/>
  <c r="H140" i="3"/>
  <c r="G140" i="3"/>
  <c r="I138" i="3"/>
  <c r="H138" i="3"/>
  <c r="G138" i="3"/>
  <c r="I136" i="3"/>
  <c r="H136" i="3"/>
  <c r="G136" i="3"/>
  <c r="I132" i="3"/>
  <c r="H132" i="3"/>
  <c r="G132" i="3"/>
  <c r="I128" i="3"/>
  <c r="H128" i="3"/>
  <c r="G128" i="3"/>
  <c r="I126" i="3"/>
  <c r="H126" i="3"/>
  <c r="G126" i="3"/>
  <c r="I124" i="3"/>
  <c r="H124" i="3"/>
  <c r="G124" i="3"/>
  <c r="I122" i="3"/>
  <c r="H122" i="3"/>
  <c r="G122" i="3"/>
  <c r="I120" i="3"/>
  <c r="H120" i="3"/>
  <c r="G120" i="3"/>
  <c r="I118" i="3"/>
  <c r="H118" i="3"/>
  <c r="G118" i="3"/>
  <c r="I116" i="3"/>
  <c r="H116" i="3"/>
  <c r="G116" i="3"/>
  <c r="I114" i="3"/>
  <c r="H114" i="3"/>
  <c r="G114" i="3"/>
  <c r="I112" i="3"/>
  <c r="H112" i="3"/>
  <c r="G112" i="3"/>
  <c r="I108" i="3"/>
  <c r="H108" i="3"/>
  <c r="G108" i="3"/>
  <c r="I106" i="3"/>
  <c r="H106" i="3"/>
  <c r="G106" i="3"/>
  <c r="I104" i="3"/>
  <c r="H104" i="3"/>
  <c r="G104" i="3"/>
  <c r="I101" i="3"/>
  <c r="H101" i="3"/>
  <c r="G101" i="3"/>
  <c r="I99" i="3"/>
  <c r="H99" i="3"/>
  <c r="G99" i="3"/>
  <c r="I95" i="3"/>
  <c r="H95" i="3"/>
  <c r="G95" i="3"/>
  <c r="I93" i="3"/>
  <c r="H93" i="3"/>
  <c r="G93" i="3"/>
  <c r="I89" i="3"/>
  <c r="H89" i="3"/>
  <c r="G89" i="3"/>
  <c r="I87" i="3"/>
  <c r="H87" i="3"/>
  <c r="G87" i="3"/>
  <c r="I83" i="3"/>
  <c r="H83" i="3"/>
  <c r="G83" i="3"/>
  <c r="I81" i="3"/>
  <c r="H81" i="3"/>
  <c r="G81" i="3"/>
  <c r="I79" i="3"/>
  <c r="H79" i="3"/>
  <c r="G79" i="3"/>
  <c r="I77" i="3"/>
  <c r="H77" i="3"/>
  <c r="G77" i="3"/>
  <c r="I75" i="3"/>
  <c r="H75" i="3"/>
  <c r="G75" i="3"/>
  <c r="I72" i="3"/>
  <c r="H72" i="3"/>
  <c r="G72" i="3"/>
  <c r="I70" i="3"/>
  <c r="H70" i="3"/>
  <c r="G70" i="3"/>
  <c r="I68" i="3"/>
  <c r="H68" i="3"/>
  <c r="G68" i="3"/>
  <c r="I65" i="3"/>
  <c r="H65" i="3"/>
  <c r="G65" i="3"/>
  <c r="I63" i="3"/>
  <c r="H63" i="3"/>
  <c r="G63" i="3"/>
  <c r="I60" i="3"/>
  <c r="H60" i="3"/>
  <c r="G60" i="3"/>
  <c r="I58" i="3"/>
  <c r="H58" i="3"/>
  <c r="G58" i="3"/>
  <c r="I55" i="3"/>
  <c r="H55" i="3"/>
  <c r="G55" i="3"/>
  <c r="I51" i="3"/>
  <c r="H51" i="3"/>
  <c r="G51" i="3"/>
  <c r="I49" i="3"/>
  <c r="H49" i="3"/>
  <c r="G49" i="3"/>
  <c r="I47" i="3"/>
  <c r="H47" i="3"/>
  <c r="G47" i="3"/>
  <c r="I45" i="3"/>
  <c r="H45" i="3"/>
  <c r="G45" i="3"/>
  <c r="I43" i="3"/>
  <c r="H43" i="3"/>
  <c r="G43" i="3"/>
  <c r="I41" i="3"/>
  <c r="H41" i="3"/>
  <c r="G41" i="3"/>
  <c r="I39" i="3"/>
  <c r="H39" i="3"/>
  <c r="G39" i="3"/>
  <c r="I37" i="3"/>
  <c r="H37" i="3"/>
  <c r="G37" i="3"/>
  <c r="I34" i="3"/>
  <c r="H34" i="3"/>
  <c r="G34" i="3"/>
  <c r="I32" i="3"/>
  <c r="H32" i="3"/>
  <c r="G32" i="3"/>
  <c r="I30" i="3"/>
  <c r="H30" i="3"/>
  <c r="G30" i="3"/>
  <c r="I28" i="3"/>
  <c r="H28" i="3"/>
  <c r="G28" i="3"/>
  <c r="I26" i="3"/>
  <c r="H26" i="3"/>
  <c r="G26" i="3"/>
  <c r="I24" i="3"/>
  <c r="H24" i="3"/>
  <c r="G24" i="3"/>
  <c r="I22" i="3"/>
  <c r="H22" i="3"/>
  <c r="G22" i="3"/>
  <c r="I20" i="3"/>
  <c r="H20" i="3"/>
  <c r="G20" i="3"/>
  <c r="I18" i="3"/>
  <c r="H18" i="3"/>
  <c r="G18" i="3"/>
  <c r="I16" i="3"/>
  <c r="H16" i="3"/>
  <c r="G16" i="3"/>
  <c r="I14" i="3"/>
  <c r="H14" i="3"/>
  <c r="G14" i="3"/>
  <c r="I12" i="3"/>
  <c r="H12" i="3"/>
  <c r="G12" i="3"/>
  <c r="I10" i="3"/>
  <c r="H10" i="3"/>
  <c r="G10" i="3"/>
  <c r="I8" i="3"/>
  <c r="H8" i="3"/>
  <c r="G8" i="3"/>
  <c r="I6" i="3"/>
  <c r="I209" i="3" s="1"/>
  <c r="H6" i="3"/>
  <c r="H209" i="3" s="1"/>
  <c r="G6" i="3"/>
  <c r="G209" i="3" s="1"/>
  <c r="F200" i="3"/>
  <c r="F184" i="3"/>
  <c r="F202" i="3"/>
  <c r="F206" i="3"/>
  <c r="F203" i="3"/>
  <c r="F196" i="3"/>
  <c r="F186" i="3"/>
  <c r="F182" i="3"/>
  <c r="F198" i="3"/>
  <c r="F180" i="3"/>
  <c r="F190" i="3"/>
  <c r="F194" i="3"/>
  <c r="F178" i="3"/>
  <c r="F176" i="3"/>
  <c r="F208" i="3"/>
  <c r="F188" i="3"/>
  <c r="F204" i="3"/>
  <c r="F144" i="3"/>
  <c r="F53" i="3"/>
  <c r="F168" i="3"/>
  <c r="F114" i="3"/>
  <c r="F67" i="3"/>
  <c r="F57" i="3"/>
  <c r="F95" i="3"/>
  <c r="F74" i="3"/>
  <c r="F75" i="3"/>
  <c r="F81" i="3"/>
  <c r="F166" i="3"/>
  <c r="F10" i="3"/>
  <c r="F134" i="3"/>
  <c r="F83" i="3"/>
  <c r="F147" i="3"/>
  <c r="F54" i="3"/>
  <c r="F158" i="3"/>
  <c r="F85" i="3"/>
  <c r="F142" i="3"/>
  <c r="F49" i="3"/>
  <c r="F130" i="3"/>
  <c r="F126" i="3"/>
  <c r="F151" i="3"/>
  <c r="F86" i="3"/>
  <c r="F26" i="3"/>
  <c r="F39" i="3"/>
  <c r="F87" i="3"/>
  <c r="F22" i="3"/>
  <c r="F120" i="3"/>
  <c r="F20" i="3"/>
  <c r="F110" i="3"/>
  <c r="F58" i="3"/>
  <c r="F72" i="3"/>
  <c r="F162" i="3"/>
  <c r="F55" i="3"/>
  <c r="F148" i="3"/>
  <c r="F24" i="3"/>
  <c r="F62" i="3"/>
  <c r="F77" i="3"/>
  <c r="F152" i="3"/>
  <c r="F18" i="3"/>
  <c r="F111" i="3"/>
  <c r="F91" i="3"/>
  <c r="F28" i="3"/>
  <c r="F60" i="3"/>
  <c r="F160" i="3"/>
  <c r="F68" i="3"/>
  <c r="F135" i="3"/>
  <c r="F131" i="3"/>
  <c r="F164" i="3"/>
  <c r="F97" i="3"/>
  <c r="F34" i="3"/>
  <c r="F122" i="3"/>
  <c r="F92" i="3"/>
  <c r="F65" i="3"/>
  <c r="F45" i="3"/>
  <c r="F32" i="3"/>
  <c r="F172" i="3"/>
  <c r="F174" i="3"/>
  <c r="F41" i="3"/>
  <c r="F103" i="3"/>
  <c r="F30" i="3"/>
  <c r="F140" i="3"/>
  <c r="F93" i="3"/>
  <c r="F14" i="3"/>
  <c r="F112" i="3"/>
  <c r="F6" i="3"/>
  <c r="F51" i="3"/>
  <c r="F118" i="3"/>
  <c r="F16" i="3"/>
  <c r="F124" i="3"/>
  <c r="F145" i="3"/>
  <c r="F128" i="3"/>
  <c r="F43" i="3"/>
  <c r="F36" i="3"/>
  <c r="F8" i="3"/>
  <c r="F47" i="3"/>
  <c r="F108" i="3"/>
  <c r="F154" i="3"/>
  <c r="F37" i="3"/>
  <c r="F70" i="3"/>
  <c r="F132" i="3"/>
  <c r="F104" i="3"/>
  <c r="F136" i="3"/>
  <c r="F79" i="3"/>
  <c r="F63" i="3"/>
  <c r="F98" i="3"/>
  <c r="F106" i="3"/>
  <c r="F116" i="3"/>
  <c r="F156" i="3"/>
  <c r="F99" i="3"/>
  <c r="F12" i="3"/>
  <c r="F101" i="3"/>
  <c r="F149" i="3"/>
  <c r="F170" i="3"/>
  <c r="F89" i="3"/>
  <c r="F138" i="3"/>
  <c r="F192" i="3"/>
  <c r="I13" i="8" l="1"/>
  <c r="P45" i="8"/>
  <c r="P44" i="8"/>
  <c r="G26" i="8"/>
  <c r="G25" i="8"/>
  <c r="G16" i="8"/>
  <c r="G17" i="8"/>
  <c r="J71" i="8"/>
  <c r="P71" i="8" s="1"/>
  <c r="J72" i="8"/>
  <c r="P72" i="8" s="1"/>
  <c r="P41" i="8"/>
  <c r="J60" i="8"/>
  <c r="P60" i="8" s="1"/>
  <c r="P43" i="8"/>
  <c r="J58" i="8"/>
  <c r="P58" i="8" s="1"/>
  <c r="P70" i="8"/>
  <c r="J50" i="8"/>
  <c r="P50" i="8" s="1"/>
  <c r="F51" i="8"/>
  <c r="F49" i="8"/>
  <c r="J59" i="8"/>
  <c r="P59" i="8" s="1"/>
  <c r="J33" i="8"/>
  <c r="F34" i="8"/>
  <c r="J31" i="8"/>
  <c r="F35" i="8"/>
  <c r="J22" i="8"/>
  <c r="J23" i="8"/>
  <c r="P23" i="8" s="1"/>
  <c r="J24" i="8"/>
  <c r="J30" i="8"/>
  <c r="P30" i="8" s="1"/>
  <c r="F25" i="8"/>
  <c r="F17" i="8"/>
  <c r="J15" i="8"/>
  <c r="J52" i="8"/>
  <c r="G54" i="8"/>
  <c r="G53" i="8"/>
  <c r="J61" i="8"/>
  <c r="G63" i="8"/>
  <c r="G62" i="8"/>
  <c r="J13" i="8" l="1"/>
  <c r="P13" i="8" s="1"/>
  <c r="J34" i="8"/>
  <c r="P34" i="8" s="1"/>
  <c r="J35" i="8"/>
  <c r="P35" i="8" s="1"/>
  <c r="J26" i="8"/>
  <c r="P26" i="8" s="1"/>
  <c r="J62" i="8"/>
  <c r="P62" i="8" s="1"/>
  <c r="J63" i="8"/>
  <c r="P63" i="8" s="1"/>
  <c r="J54" i="8"/>
  <c r="P54" i="8" s="1"/>
  <c r="P22" i="8"/>
  <c r="P31" i="8"/>
  <c r="P61" i="8"/>
  <c r="P33" i="8"/>
  <c r="P15" i="8"/>
  <c r="P24" i="8"/>
  <c r="P52" i="8"/>
  <c r="J49" i="8"/>
  <c r="P49" i="8" s="1"/>
  <c r="F12" i="8"/>
  <c r="J51" i="8"/>
  <c r="P51" i="8" s="1"/>
  <c r="F14" i="8"/>
  <c r="J14" i="8" s="1"/>
  <c r="P14" i="8" s="1"/>
  <c r="J21" i="8"/>
  <c r="P21" i="8" s="1"/>
  <c r="J53" i="8" l="1"/>
  <c r="P53" i="8" s="1"/>
  <c r="J25" i="8"/>
  <c r="P25" i="8" s="1"/>
  <c r="J17" i="8"/>
  <c r="P17" i="8" s="1"/>
  <c r="J12" i="8"/>
  <c r="J16" i="8" s="1"/>
  <c r="F16" i="8"/>
  <c r="P12" i="8" l="1"/>
  <c r="P16" i="8"/>
</calcChain>
</file>

<file path=xl/sharedStrings.xml><?xml version="1.0" encoding="utf-8"?>
<sst xmlns="http://schemas.openxmlformats.org/spreadsheetml/2006/main" count="329" uniqueCount="132">
  <si>
    <t>Estado Analítico del Ejercicio del Presupuesto de Egresos modificado (orininal, modificado, ejercido y disponible)</t>
  </si>
  <si>
    <t>01/01/2023 al 31/12/2023</t>
  </si>
  <si>
    <t>(pesos)</t>
  </si>
  <si>
    <t>IDEN_PROY</t>
  </si>
  <si>
    <t>PROYECTO</t>
  </si>
  <si>
    <t>PARTIDA</t>
  </si>
  <si>
    <t>TIPO_GASTO</t>
  </si>
  <si>
    <t>MODIFICADO</t>
  </si>
  <si>
    <t>EJERCIDO</t>
  </si>
  <si>
    <t>M</t>
  </si>
  <si>
    <t>E</t>
  </si>
  <si>
    <t>ORIGINAL</t>
  </si>
  <si>
    <t>DENOMINACION</t>
  </si>
  <si>
    <t>TOTAL APROBADO</t>
  </si>
  <si>
    <t xml:space="preserve">TOTAL MODIFICADO </t>
  </si>
  <si>
    <t>TOTAL DEVENGADO</t>
  </si>
  <si>
    <t>TOTAL PAGADO</t>
  </si>
  <si>
    <t>Porcentaje Pagado/Aprob</t>
  </si>
  <si>
    <t>Porcentaje Pagado/Modif</t>
  </si>
  <si>
    <t>Aprobado</t>
  </si>
  <si>
    <t>Modificado</t>
  </si>
  <si>
    <t>Devengado</t>
  </si>
  <si>
    <t>Pagado</t>
  </si>
  <si>
    <t>SERVICIOS PERSONALES</t>
  </si>
  <si>
    <t>GASTOS DE OPERACIÓN</t>
  </si>
  <si>
    <t>SUBSIDIOS</t>
  </si>
  <si>
    <t>OTROS DE CORRIENTE</t>
  </si>
  <si>
    <t>SUMA</t>
  </si>
  <si>
    <t>GASTO CORRIENTE</t>
  </si>
  <si>
    <t>TOTAL</t>
  </si>
  <si>
    <t>ESTRUCTURA PORCENTUAL</t>
  </si>
  <si>
    <t>CORRIENTES</t>
  </si>
  <si>
    <t>PENSIONES Y JUVILACIONES</t>
  </si>
  <si>
    <t>PENSIONES Y JUBILACIONES</t>
  </si>
  <si>
    <t>INVERSIONES</t>
  </si>
  <si>
    <t>GASTOS DE INVERSION</t>
  </si>
  <si>
    <t>INVERSION FISICA</t>
  </si>
  <si>
    <t>OTROS DE INVERSION</t>
  </si>
  <si>
    <t>CAPITULO</t>
  </si>
  <si>
    <t>GRUPO</t>
  </si>
  <si>
    <t>Total 11301</t>
  </si>
  <si>
    <t>Total 13101</t>
  </si>
  <si>
    <t>Total 13201</t>
  </si>
  <si>
    <t>Total 13202</t>
  </si>
  <si>
    <t>Total 14101</t>
  </si>
  <si>
    <t>Total 14105</t>
  </si>
  <si>
    <t>Total 14201</t>
  </si>
  <si>
    <t>Total 14301</t>
  </si>
  <si>
    <t>Total 14302</t>
  </si>
  <si>
    <t>Total 14401</t>
  </si>
  <si>
    <t>Total 14405</t>
  </si>
  <si>
    <t>Total 15402</t>
  </si>
  <si>
    <t>Total 15403</t>
  </si>
  <si>
    <t>Total 15901</t>
  </si>
  <si>
    <t>Total 21101</t>
  </si>
  <si>
    <t>Total 21601</t>
  </si>
  <si>
    <t>Total 22104</t>
  </si>
  <si>
    <t>Total 22106</t>
  </si>
  <si>
    <t>Total 22301</t>
  </si>
  <si>
    <t>Total 23201</t>
  </si>
  <si>
    <t>Total 23701</t>
  </si>
  <si>
    <t>Total 24201</t>
  </si>
  <si>
    <t>Total 24501</t>
  </si>
  <si>
    <t>Total 24601</t>
  </si>
  <si>
    <t>Total 24701</t>
  </si>
  <si>
    <t>Total 24801</t>
  </si>
  <si>
    <t>Total 24901</t>
  </si>
  <si>
    <t>Total 25101</t>
  </si>
  <si>
    <t>Total 25501</t>
  </si>
  <si>
    <t>Total 26104</t>
  </si>
  <si>
    <t>Total 27301</t>
  </si>
  <si>
    <t>Total 29101</t>
  </si>
  <si>
    <t>Total 29201</t>
  </si>
  <si>
    <t>Total 29401</t>
  </si>
  <si>
    <t>Total 29601</t>
  </si>
  <si>
    <t>Total 29801</t>
  </si>
  <si>
    <t>Total 31101</t>
  </si>
  <si>
    <t>Total 31301</t>
  </si>
  <si>
    <t>Total 31401</t>
  </si>
  <si>
    <t>Total 31501</t>
  </si>
  <si>
    <t>Total 31603</t>
  </si>
  <si>
    <t>Total 31801</t>
  </si>
  <si>
    <t>Total 31904</t>
  </si>
  <si>
    <t>Total 32201</t>
  </si>
  <si>
    <t>Total 32301</t>
  </si>
  <si>
    <t>Total 32302</t>
  </si>
  <si>
    <t>Total 32503</t>
  </si>
  <si>
    <t>Total 32701</t>
  </si>
  <si>
    <t>Total 33104</t>
  </si>
  <si>
    <t>Total 33105</t>
  </si>
  <si>
    <t>Total 33401</t>
  </si>
  <si>
    <t>Total 33602</t>
  </si>
  <si>
    <t>Total 33604</t>
  </si>
  <si>
    <t>Total 33605</t>
  </si>
  <si>
    <t>Total 33801</t>
  </si>
  <si>
    <t>Total 33903</t>
  </si>
  <si>
    <t>Total 34101</t>
  </si>
  <si>
    <t>Total 34501</t>
  </si>
  <si>
    <t>Total 34701</t>
  </si>
  <si>
    <t>Total 35101</t>
  </si>
  <si>
    <t>Total 35801</t>
  </si>
  <si>
    <t>Total 35901</t>
  </si>
  <si>
    <t>Total 37104</t>
  </si>
  <si>
    <t>Total 37106</t>
  </si>
  <si>
    <t>Total 37204</t>
  </si>
  <si>
    <t>Total 37504</t>
  </si>
  <si>
    <t>Total 37602</t>
  </si>
  <si>
    <t>Total 38301</t>
  </si>
  <si>
    <t>Total 38501</t>
  </si>
  <si>
    <t>Total 39202</t>
  </si>
  <si>
    <t>Total 39401</t>
  </si>
  <si>
    <t>Total 39801</t>
  </si>
  <si>
    <t>Total 49201</t>
  </si>
  <si>
    <t>Total general</t>
  </si>
  <si>
    <t>PROGRAMA PRESUPUESTARIO</t>
  </si>
  <si>
    <t>001</t>
  </si>
  <si>
    <t>Programas Federales</t>
  </si>
  <si>
    <t>Actividades del apoyo administrativo</t>
  </si>
  <si>
    <t>Administrativos y de apoyo</t>
  </si>
  <si>
    <t>Investigración, estudios y proyectos en materia espacial</t>
  </si>
  <si>
    <t>Prestación de Servicios Públicos</t>
  </si>
  <si>
    <t>Desempeño de las Funciones</t>
  </si>
  <si>
    <t>Ejercido</t>
  </si>
  <si>
    <t>Apoyo al proceso presupuestario y para mejorar la eficiencia</t>
  </si>
  <si>
    <r>
      <rPr>
        <sz val="8"/>
        <color indexed="8"/>
        <rFont val="Soberana Sans"/>
      </rPr>
      <t>JZN AGENCIA ESPACIAL MEXICANA</t>
    </r>
  </si>
  <si>
    <r>
      <rPr>
        <sz val="8"/>
        <color indexed="8"/>
        <rFont val="Soberana Sans"/>
      </rPr>
      <t>(PESOS)</t>
    </r>
  </si>
  <si>
    <t>GASTO POR CATEGORÍA PROGRAMÁTICA</t>
  </si>
  <si>
    <t>TIPO</t>
  </si>
  <si>
    <t>MODALIDAD</t>
  </si>
  <si>
    <t>PROGRAMA</t>
  </si>
  <si>
    <t>55 AGENCIA DE TRANSFORMACIÓN DIGITAL Y TELECOMUNIACIONES</t>
  </si>
  <si>
    <t>AL MES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</si>
</sst>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0_ ;[Red]\-#,##0.00\ "/>
    <numFmt numFmtId="166" formatCode="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indexed="8"/>
      <name val="Soberana Sans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3C09B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2" fillId="0" borderId="0" xfId="0" applyFont="1"/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0" fillId="0" borderId="2" xfId="0" applyBorder="1" applyAlignment="1">
      <alignment wrapText="1"/>
    </xf>
    <xf numFmtId="164" fontId="0" fillId="0" borderId="0" xfId="0" applyNumberFormat="1"/>
    <xf numFmtId="0" fontId="4" fillId="3" borderId="0" xfId="0" applyFont="1" applyFill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165" fontId="0" fillId="0" borderId="2" xfId="0" applyNumberFormat="1" applyBorder="1"/>
    <xf numFmtId="165" fontId="0" fillId="0" borderId="2" xfId="1" applyNumberFormat="1" applyFont="1" applyFill="1" applyBorder="1"/>
    <xf numFmtId="165" fontId="0" fillId="0" borderId="1" xfId="0" applyNumberFormat="1" applyBorder="1"/>
    <xf numFmtId="166" fontId="0" fillId="0" borderId="2" xfId="0" applyNumberFormat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8A953-828A-461C-B77C-CE8CCFD69807}">
  <dimension ref="A1:I210"/>
  <sheetViews>
    <sheetView workbookViewId="0">
      <selection activeCell="A6" sqref="A6:I6 A8:I8 A10:I10 A12:I12 A14:I14 A16:I16 A18:I18 A20:I20 A22:I22 A24:I24 A26:I26 A28:I28 A30:I30 A32:I32 A34:I34 A37:I37 A39:I39 A41:I41 A43:I43 A45:I45 A47:I47 A49:I49 A51:I51 A55:I55 A58:I58 A60:I60 A63:I63 A65:I65 A68:I68 A70:I70 A72:I72 A75:I75 A77:I77 A79:I79 A81:I81 A83:I83 A87:I87 A89:I89 A93:I93 A95:I95 A99:I99 A101:I101 A104:I104 A106:I106 A108:I108 A112:I112 A114:I114 A116:I116 A118:I118 A120:I120 A122:I122 A124:I124 A126:I126 A128:I128 A132:I132 A136:I136 A138:I138 A140:I140 A142:I142 A145:I145 A149:I149 A152:I152 A154:I154 A156:I156 A158:I158 A160:I160 A162:I162 A164:I164 A166:I166 A168:I168 A170:I170 A172:I172 A174:I174 A176:I176 A178:I178 A180:I180 A182:I182 A184:I184 A186:I186 A188:I188 A190:I190 A192:I192 A194:I194 A196:I196 A198:I198 A200:I200 A204:I204 A206:I206 A208:I209"/>
    </sheetView>
  </sheetViews>
  <sheetFormatPr baseColWidth="10" defaultRowHeight="14.4" outlineLevelRow="2"/>
  <cols>
    <col min="1" max="1" width="6.44140625" customWidth="1"/>
    <col min="2" max="2" width="9.5546875" bestFit="1" customWidth="1"/>
    <col min="7" max="9" width="14.109375" bestFit="1" customWidth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spans="1:9">
      <c r="A4" t="s">
        <v>6</v>
      </c>
      <c r="B4" t="s">
        <v>39</v>
      </c>
      <c r="C4" s="1" t="s">
        <v>3</v>
      </c>
      <c r="D4" s="1" t="s">
        <v>4</v>
      </c>
      <c r="E4" t="s">
        <v>5</v>
      </c>
      <c r="F4" t="s">
        <v>38</v>
      </c>
      <c r="G4" t="s">
        <v>11</v>
      </c>
      <c r="H4" t="s">
        <v>7</v>
      </c>
      <c r="I4" t="s">
        <v>8</v>
      </c>
    </row>
    <row r="5" spans="1:9" hidden="1" outlineLevel="2">
      <c r="C5" s="1"/>
      <c r="D5" s="1"/>
      <c r="G5" s="3">
        <v>7920336</v>
      </c>
      <c r="H5" s="3">
        <v>8330437.6900000004</v>
      </c>
      <c r="I5" s="3">
        <v>8330437.6899999995</v>
      </c>
    </row>
    <row r="6" spans="1:9" outlineLevel="1" collapsed="1">
      <c r="A6" s="4">
        <v>1</v>
      </c>
      <c r="B6" s="4">
        <v>2</v>
      </c>
      <c r="C6" s="4" t="s">
        <v>10</v>
      </c>
      <c r="D6" s="4">
        <v>29</v>
      </c>
      <c r="E6" s="4">
        <v>11301</v>
      </c>
      <c r="F6" s="4" t="str">
        <f>LEFT(E6,1)</f>
        <v>1</v>
      </c>
      <c r="G6" s="3">
        <f>SUBTOTAL(9,G5:G5)</f>
        <v>7920336</v>
      </c>
      <c r="H6" s="3">
        <f>SUBTOTAL(9,H5:H5)</f>
        <v>8330437.6900000004</v>
      </c>
      <c r="I6" s="3">
        <f>SUBTOTAL(9,I5:I5)</f>
        <v>8330437.6899999995</v>
      </c>
    </row>
    <row r="7" spans="1:9" hidden="1" outlineLevel="2">
      <c r="A7" s="4"/>
      <c r="B7" s="4"/>
      <c r="C7" s="4"/>
      <c r="D7" s="4"/>
      <c r="E7" s="11" t="s">
        <v>40</v>
      </c>
      <c r="F7" s="4"/>
      <c r="G7" s="3">
        <v>110880</v>
      </c>
      <c r="H7" s="3">
        <v>107708.78</v>
      </c>
      <c r="I7" s="3">
        <v>107708.78000000001</v>
      </c>
    </row>
    <row r="8" spans="1:9" outlineLevel="1" collapsed="1">
      <c r="A8" s="4">
        <v>1</v>
      </c>
      <c r="B8" s="4">
        <v>2</v>
      </c>
      <c r="C8" s="4" t="s">
        <v>10</v>
      </c>
      <c r="D8" s="4">
        <v>29</v>
      </c>
      <c r="E8" s="4">
        <v>13101</v>
      </c>
      <c r="F8" s="4" t="str">
        <f>LEFT(E8,1)</f>
        <v>1</v>
      </c>
      <c r="G8" s="3">
        <f>SUBTOTAL(9,G7:G7)</f>
        <v>110880</v>
      </c>
      <c r="H8" s="3">
        <f>SUBTOTAL(9,H7:H7)</f>
        <v>107708.78</v>
      </c>
      <c r="I8" s="3">
        <f>SUBTOTAL(9,I7:I7)</f>
        <v>107708.78000000001</v>
      </c>
    </row>
    <row r="9" spans="1:9" hidden="1" outlineLevel="2">
      <c r="A9" s="4"/>
      <c r="B9" s="4"/>
      <c r="C9" s="4"/>
      <c r="D9" s="4"/>
      <c r="E9" s="11" t="s">
        <v>41</v>
      </c>
      <c r="F9" s="4"/>
      <c r="G9" s="3">
        <v>224022</v>
      </c>
      <c r="H9" s="3">
        <v>220242.46</v>
      </c>
      <c r="I9" s="3">
        <v>220242.46</v>
      </c>
    </row>
    <row r="10" spans="1:9" outlineLevel="1" collapsed="1">
      <c r="A10" s="4">
        <v>1</v>
      </c>
      <c r="B10" s="4">
        <v>2</v>
      </c>
      <c r="C10" s="4" t="s">
        <v>10</v>
      </c>
      <c r="D10" s="4">
        <v>29</v>
      </c>
      <c r="E10" s="4">
        <v>13201</v>
      </c>
      <c r="F10" s="4" t="str">
        <f>LEFT(E10,1)</f>
        <v>1</v>
      </c>
      <c r="G10" s="3">
        <f>SUBTOTAL(9,G9:G9)</f>
        <v>224022</v>
      </c>
      <c r="H10" s="3">
        <f>SUBTOTAL(9,H9:H9)</f>
        <v>220242.46</v>
      </c>
      <c r="I10" s="3">
        <f>SUBTOTAL(9,I9:I9)</f>
        <v>220242.46</v>
      </c>
    </row>
    <row r="11" spans="1:9" hidden="1" outlineLevel="2">
      <c r="A11" s="4"/>
      <c r="B11" s="4"/>
      <c r="C11" s="4"/>
      <c r="D11" s="4"/>
      <c r="E11" s="11" t="s">
        <v>42</v>
      </c>
      <c r="F11" s="4"/>
      <c r="G11" s="3">
        <v>896088</v>
      </c>
      <c r="H11" s="3">
        <v>5219739.24</v>
      </c>
      <c r="I11" s="3">
        <v>5219739.24</v>
      </c>
    </row>
    <row r="12" spans="1:9" outlineLevel="1" collapsed="1">
      <c r="A12" s="4">
        <v>1</v>
      </c>
      <c r="B12" s="4">
        <v>2</v>
      </c>
      <c r="C12" s="4" t="s">
        <v>10</v>
      </c>
      <c r="D12" s="4">
        <v>29</v>
      </c>
      <c r="E12" s="4">
        <v>13202</v>
      </c>
      <c r="F12" s="4" t="str">
        <f>LEFT(E12,1)</f>
        <v>1</v>
      </c>
      <c r="G12" s="3">
        <f>SUBTOTAL(9,G11:G11)</f>
        <v>896088</v>
      </c>
      <c r="H12" s="3">
        <f>SUBTOTAL(9,H11:H11)</f>
        <v>5219739.24</v>
      </c>
      <c r="I12" s="3">
        <f>SUBTOTAL(9,I11:I11)</f>
        <v>5219739.24</v>
      </c>
    </row>
    <row r="13" spans="1:9" hidden="1" outlineLevel="2">
      <c r="A13" s="4"/>
      <c r="B13" s="4"/>
      <c r="C13" s="4"/>
      <c r="D13" s="4"/>
      <c r="E13" s="11" t="s">
        <v>43</v>
      </c>
      <c r="F13" s="4"/>
      <c r="G13" s="3">
        <v>1131805</v>
      </c>
      <c r="H13" s="3">
        <v>935774.57</v>
      </c>
      <c r="I13" s="3">
        <v>935774.57</v>
      </c>
    </row>
    <row r="14" spans="1:9" outlineLevel="1" collapsed="1">
      <c r="A14" s="4">
        <v>1</v>
      </c>
      <c r="B14" s="4">
        <v>2</v>
      </c>
      <c r="C14" s="4" t="s">
        <v>10</v>
      </c>
      <c r="D14" s="4">
        <v>29</v>
      </c>
      <c r="E14" s="4">
        <v>14101</v>
      </c>
      <c r="F14" s="4" t="str">
        <f>LEFT(E14,1)</f>
        <v>1</v>
      </c>
      <c r="G14" s="3">
        <f>SUBTOTAL(9,G13:G13)</f>
        <v>1131805</v>
      </c>
      <c r="H14" s="3">
        <f>SUBTOTAL(9,H13:H13)</f>
        <v>935774.57</v>
      </c>
      <c r="I14" s="3">
        <f>SUBTOTAL(9,I13:I13)</f>
        <v>935774.57</v>
      </c>
    </row>
    <row r="15" spans="1:9" hidden="1" outlineLevel="2">
      <c r="A15" s="4"/>
      <c r="B15" s="4"/>
      <c r="C15" s="4"/>
      <c r="D15" s="4"/>
      <c r="E15" s="11" t="s">
        <v>44</v>
      </c>
      <c r="F15" s="4"/>
      <c r="G15" s="3">
        <v>385185</v>
      </c>
      <c r="H15" s="3">
        <v>364470.06</v>
      </c>
      <c r="I15" s="3">
        <v>364470.06</v>
      </c>
    </row>
    <row r="16" spans="1:9" outlineLevel="1" collapsed="1">
      <c r="A16" s="4">
        <v>1</v>
      </c>
      <c r="B16" s="4">
        <v>2</v>
      </c>
      <c r="C16" s="4" t="s">
        <v>10</v>
      </c>
      <c r="D16" s="4">
        <v>29</v>
      </c>
      <c r="E16" s="4">
        <v>14105</v>
      </c>
      <c r="F16" s="4" t="str">
        <f>LEFT(E16,1)</f>
        <v>1</v>
      </c>
      <c r="G16" s="3">
        <f>SUBTOTAL(9,G15:G15)</f>
        <v>385185</v>
      </c>
      <c r="H16" s="3">
        <f>SUBTOTAL(9,H15:H15)</f>
        <v>364470.06</v>
      </c>
      <c r="I16" s="3">
        <f>SUBTOTAL(9,I15:I15)</f>
        <v>364470.06</v>
      </c>
    </row>
    <row r="17" spans="1:9" hidden="1" outlineLevel="2">
      <c r="A17" s="4"/>
      <c r="B17" s="4"/>
      <c r="C17" s="4"/>
      <c r="D17" s="4"/>
      <c r="E17" s="11" t="s">
        <v>45</v>
      </c>
      <c r="F17" s="4"/>
      <c r="G17" s="3">
        <v>406817</v>
      </c>
      <c r="H17" s="3">
        <v>430584.2</v>
      </c>
      <c r="I17" s="3">
        <v>430584.2</v>
      </c>
    </row>
    <row r="18" spans="1:9" outlineLevel="1" collapsed="1">
      <c r="A18" s="4">
        <v>1</v>
      </c>
      <c r="B18" s="4">
        <v>2</v>
      </c>
      <c r="C18" s="4" t="s">
        <v>10</v>
      </c>
      <c r="D18" s="4">
        <v>29</v>
      </c>
      <c r="E18" s="4">
        <v>14201</v>
      </c>
      <c r="F18" s="4" t="str">
        <f>LEFT(E18,1)</f>
        <v>1</v>
      </c>
      <c r="G18" s="3">
        <f>SUBTOTAL(9,G17:G17)</f>
        <v>406817</v>
      </c>
      <c r="H18" s="3">
        <f>SUBTOTAL(9,H17:H17)</f>
        <v>430584.2</v>
      </c>
      <c r="I18" s="3">
        <f>SUBTOTAL(9,I17:I17)</f>
        <v>430584.2</v>
      </c>
    </row>
    <row r="19" spans="1:9" hidden="1" outlineLevel="2">
      <c r="A19" s="4"/>
      <c r="B19" s="4"/>
      <c r="C19" s="4"/>
      <c r="D19" s="4"/>
      <c r="E19" s="11" t="s">
        <v>46</v>
      </c>
      <c r="F19" s="4"/>
      <c r="G19" s="3">
        <v>162727</v>
      </c>
      <c r="H19" s="3">
        <v>172233.88</v>
      </c>
      <c r="I19" s="3">
        <v>172233.88</v>
      </c>
    </row>
    <row r="20" spans="1:9" outlineLevel="1" collapsed="1">
      <c r="A20" s="4">
        <v>1</v>
      </c>
      <c r="B20" s="4">
        <v>2</v>
      </c>
      <c r="C20" s="4" t="s">
        <v>10</v>
      </c>
      <c r="D20" s="4">
        <v>29</v>
      </c>
      <c r="E20" s="4">
        <v>14301</v>
      </c>
      <c r="F20" s="4" t="str">
        <f>LEFT(E20,1)</f>
        <v>1</v>
      </c>
      <c r="G20" s="3">
        <f>SUBTOTAL(9,G19:G19)</f>
        <v>162727</v>
      </c>
      <c r="H20" s="3">
        <f>SUBTOTAL(9,H19:H19)</f>
        <v>172233.88</v>
      </c>
      <c r="I20" s="3">
        <f>SUBTOTAL(9,I19:I19)</f>
        <v>172233.88</v>
      </c>
    </row>
    <row r="21" spans="1:9" hidden="1" outlineLevel="2">
      <c r="A21" s="4"/>
      <c r="B21" s="4"/>
      <c r="C21" s="4"/>
      <c r="D21" s="4"/>
      <c r="E21" s="11" t="s">
        <v>47</v>
      </c>
      <c r="F21" s="4"/>
      <c r="G21" s="3">
        <v>219977</v>
      </c>
      <c r="H21" s="3">
        <v>231912.56</v>
      </c>
      <c r="I21" s="3">
        <v>231912.56</v>
      </c>
    </row>
    <row r="22" spans="1:9" outlineLevel="1" collapsed="1">
      <c r="A22" s="4">
        <v>1</v>
      </c>
      <c r="B22" s="4">
        <v>2</v>
      </c>
      <c r="C22" s="4" t="s">
        <v>10</v>
      </c>
      <c r="D22" s="4">
        <v>29</v>
      </c>
      <c r="E22" s="4">
        <v>14302</v>
      </c>
      <c r="F22" s="4" t="str">
        <f>LEFT(E22,1)</f>
        <v>1</v>
      </c>
      <c r="G22" s="3">
        <f>SUBTOTAL(9,G21:G21)</f>
        <v>219977</v>
      </c>
      <c r="H22" s="3">
        <f>SUBTOTAL(9,H21:H21)</f>
        <v>231912.56</v>
      </c>
      <c r="I22" s="3">
        <f>SUBTOTAL(9,I21:I21)</f>
        <v>231912.56</v>
      </c>
    </row>
    <row r="23" spans="1:9" hidden="1" outlineLevel="2">
      <c r="A23" s="4"/>
      <c r="B23" s="4"/>
      <c r="C23" s="4"/>
      <c r="D23" s="4"/>
      <c r="E23" s="11" t="s">
        <v>48</v>
      </c>
      <c r="F23" s="4"/>
      <c r="G23" s="3">
        <v>449873</v>
      </c>
      <c r="H23" s="3">
        <v>495139.94000000006</v>
      </c>
      <c r="I23" s="3">
        <v>495139.94000000006</v>
      </c>
    </row>
    <row r="24" spans="1:9" outlineLevel="1" collapsed="1">
      <c r="A24" s="4">
        <v>1</v>
      </c>
      <c r="B24" s="4">
        <v>2</v>
      </c>
      <c r="C24" s="4" t="s">
        <v>10</v>
      </c>
      <c r="D24" s="4">
        <v>29</v>
      </c>
      <c r="E24" s="4">
        <v>14401</v>
      </c>
      <c r="F24" s="4" t="str">
        <f>LEFT(E24,1)</f>
        <v>1</v>
      </c>
      <c r="G24" s="3">
        <f>SUBTOTAL(9,G23:G23)</f>
        <v>449873</v>
      </c>
      <c r="H24" s="3">
        <f>SUBTOTAL(9,H23:H23)</f>
        <v>495139.94000000006</v>
      </c>
      <c r="I24" s="3">
        <f>SUBTOTAL(9,I23:I23)</f>
        <v>495139.94000000006</v>
      </c>
    </row>
    <row r="25" spans="1:9" hidden="1" outlineLevel="2">
      <c r="A25" s="4"/>
      <c r="B25" s="4"/>
      <c r="C25" s="4"/>
      <c r="D25" s="4"/>
      <c r="E25" s="11" t="s">
        <v>49</v>
      </c>
      <c r="F25" s="4"/>
      <c r="G25" s="3">
        <v>34247</v>
      </c>
      <c r="H25" s="3">
        <v>34247</v>
      </c>
      <c r="I25" s="3">
        <v>34247</v>
      </c>
    </row>
    <row r="26" spans="1:9" outlineLevel="1" collapsed="1">
      <c r="A26" s="4">
        <v>1</v>
      </c>
      <c r="B26" s="4">
        <v>2</v>
      </c>
      <c r="C26" s="4" t="s">
        <v>10</v>
      </c>
      <c r="D26" s="4">
        <v>29</v>
      </c>
      <c r="E26" s="4">
        <v>14405</v>
      </c>
      <c r="F26" s="4" t="str">
        <f>LEFT(E26,1)</f>
        <v>1</v>
      </c>
      <c r="G26" s="3">
        <f>SUBTOTAL(9,G25:G25)</f>
        <v>34247</v>
      </c>
      <c r="H26" s="3">
        <f>SUBTOTAL(9,H25:H25)</f>
        <v>34247</v>
      </c>
      <c r="I26" s="3">
        <f>SUBTOTAL(9,I25:I25)</f>
        <v>34247</v>
      </c>
    </row>
    <row r="27" spans="1:9" hidden="1" outlineLevel="2">
      <c r="A27" s="4"/>
      <c r="B27" s="4"/>
      <c r="C27" s="4"/>
      <c r="D27" s="4"/>
      <c r="E27" s="11" t="s">
        <v>50</v>
      </c>
      <c r="F27" s="4"/>
      <c r="G27" s="3">
        <v>24213444</v>
      </c>
      <c r="H27" s="3">
        <v>26486705.740000002</v>
      </c>
      <c r="I27" s="3">
        <v>26486705.740000002</v>
      </c>
    </row>
    <row r="28" spans="1:9" outlineLevel="1" collapsed="1">
      <c r="A28" s="4">
        <v>1</v>
      </c>
      <c r="B28" s="4">
        <v>2</v>
      </c>
      <c r="C28" s="4" t="s">
        <v>10</v>
      </c>
      <c r="D28" s="4">
        <v>29</v>
      </c>
      <c r="E28" s="4">
        <v>15402</v>
      </c>
      <c r="F28" s="4" t="str">
        <f>LEFT(E28,1)</f>
        <v>1</v>
      </c>
      <c r="G28" s="3">
        <f>SUBTOTAL(9,G27:G27)</f>
        <v>24213444</v>
      </c>
      <c r="H28" s="3">
        <f>SUBTOTAL(9,H27:H27)</f>
        <v>26486705.740000002</v>
      </c>
      <c r="I28" s="3">
        <f>SUBTOTAL(9,I27:I27)</f>
        <v>26486705.740000002</v>
      </c>
    </row>
    <row r="29" spans="1:9" hidden="1" outlineLevel="2">
      <c r="A29" s="4"/>
      <c r="B29" s="4"/>
      <c r="C29" s="4"/>
      <c r="D29" s="4"/>
      <c r="E29" s="11" t="s">
        <v>51</v>
      </c>
      <c r="F29" s="4"/>
      <c r="G29" s="3">
        <v>1312740</v>
      </c>
      <c r="H29" s="3">
        <v>1304932.19</v>
      </c>
      <c r="I29" s="3">
        <v>1304932.19</v>
      </c>
    </row>
    <row r="30" spans="1:9" outlineLevel="1" collapsed="1">
      <c r="A30" s="4">
        <v>1</v>
      </c>
      <c r="B30" s="4">
        <v>2</v>
      </c>
      <c r="C30" s="4" t="s">
        <v>10</v>
      </c>
      <c r="D30" s="4">
        <v>29</v>
      </c>
      <c r="E30" s="4">
        <v>15403</v>
      </c>
      <c r="F30" s="4" t="str">
        <f>LEFT(E30,1)</f>
        <v>1</v>
      </c>
      <c r="G30" s="3">
        <f>SUBTOTAL(9,G29:G29)</f>
        <v>1312740</v>
      </c>
      <c r="H30" s="3">
        <f>SUBTOTAL(9,H29:H29)</f>
        <v>1304932.19</v>
      </c>
      <c r="I30" s="3">
        <f>SUBTOTAL(9,I29:I29)</f>
        <v>1304932.19</v>
      </c>
    </row>
    <row r="31" spans="1:9" hidden="1" outlineLevel="2">
      <c r="A31" s="4"/>
      <c r="B31" s="4"/>
      <c r="C31" s="4"/>
      <c r="D31" s="4"/>
      <c r="E31" s="11" t="s">
        <v>52</v>
      </c>
      <c r="F31" s="4"/>
      <c r="G31" s="3">
        <v>123300</v>
      </c>
      <c r="H31" s="3">
        <v>123300</v>
      </c>
      <c r="I31" s="3">
        <v>123300</v>
      </c>
    </row>
    <row r="32" spans="1:9" outlineLevel="1" collapsed="1">
      <c r="A32" s="4">
        <v>1</v>
      </c>
      <c r="B32" s="4">
        <v>2</v>
      </c>
      <c r="C32" s="4" t="s">
        <v>10</v>
      </c>
      <c r="D32" s="4">
        <v>29</v>
      </c>
      <c r="E32" s="4">
        <v>15901</v>
      </c>
      <c r="F32" s="4" t="str">
        <f>LEFT(E32,1)</f>
        <v>1</v>
      </c>
      <c r="G32" s="3">
        <f>SUBTOTAL(9,G31:G31)</f>
        <v>123300</v>
      </c>
      <c r="H32" s="3">
        <f>SUBTOTAL(9,H31:H31)</f>
        <v>123300</v>
      </c>
      <c r="I32" s="3">
        <f>SUBTOTAL(9,I31:I31)</f>
        <v>123300</v>
      </c>
    </row>
    <row r="33" spans="1:9" hidden="1" outlineLevel="2">
      <c r="A33" s="4"/>
      <c r="B33" s="4"/>
      <c r="C33" s="4"/>
      <c r="D33" s="4"/>
      <c r="E33" s="11" t="s">
        <v>53</v>
      </c>
      <c r="F33" s="4"/>
      <c r="G33" s="3">
        <v>53571</v>
      </c>
      <c r="H33" s="3">
        <v>53571</v>
      </c>
      <c r="I33" s="3">
        <v>53571</v>
      </c>
    </row>
    <row r="34" spans="1:9" outlineLevel="1" collapsed="1">
      <c r="A34" s="4">
        <v>1</v>
      </c>
      <c r="B34" s="4">
        <v>2</v>
      </c>
      <c r="C34" s="4" t="s">
        <v>10</v>
      </c>
      <c r="D34" s="4">
        <v>29</v>
      </c>
      <c r="E34" s="4">
        <v>21101</v>
      </c>
      <c r="F34" s="4" t="str">
        <f>LEFT(E34,1)</f>
        <v>2</v>
      </c>
      <c r="G34" s="3">
        <f>SUBTOTAL(9,G33:G33)</f>
        <v>53571</v>
      </c>
      <c r="H34" s="3">
        <f>SUBTOTAL(9,H33:H33)</f>
        <v>53571</v>
      </c>
      <c r="I34" s="3">
        <f>SUBTOTAL(9,I33:I33)</f>
        <v>53571</v>
      </c>
    </row>
    <row r="35" spans="1:9" hidden="1" outlineLevel="2">
      <c r="A35" s="4"/>
      <c r="B35" s="4"/>
      <c r="C35" s="4"/>
      <c r="D35" s="4"/>
      <c r="E35" s="11" t="s">
        <v>54</v>
      </c>
      <c r="F35" s="4"/>
      <c r="G35" s="3">
        <v>0</v>
      </c>
      <c r="H35" s="3">
        <v>0</v>
      </c>
      <c r="I35" s="3">
        <v>0</v>
      </c>
    </row>
    <row r="36" spans="1:9" hidden="1" outlineLevel="2">
      <c r="A36" s="4">
        <v>1</v>
      </c>
      <c r="B36" s="4">
        <v>2</v>
      </c>
      <c r="C36" s="4" t="s">
        <v>10</v>
      </c>
      <c r="D36" s="4">
        <v>29</v>
      </c>
      <c r="E36" s="4">
        <v>21601</v>
      </c>
      <c r="F36" s="4" t="str">
        <f>LEFT(E36,1)</f>
        <v>2</v>
      </c>
      <c r="G36" s="3">
        <v>14791</v>
      </c>
      <c r="H36" s="3">
        <v>14407.66</v>
      </c>
      <c r="I36" s="3">
        <v>14407.66</v>
      </c>
    </row>
    <row r="37" spans="1:9" outlineLevel="1" collapsed="1">
      <c r="A37" s="4">
        <v>1</v>
      </c>
      <c r="B37" s="4">
        <v>2</v>
      </c>
      <c r="C37" s="4" t="s">
        <v>10</v>
      </c>
      <c r="D37" s="4">
        <v>29</v>
      </c>
      <c r="E37" s="4">
        <v>21601</v>
      </c>
      <c r="F37" s="4" t="str">
        <f>LEFT(E37,1)</f>
        <v>2</v>
      </c>
      <c r="G37" s="3">
        <f>SUBTOTAL(9,G35:G36)</f>
        <v>14791</v>
      </c>
      <c r="H37" s="3">
        <f>SUBTOTAL(9,H35:H36)</f>
        <v>14407.66</v>
      </c>
      <c r="I37" s="3">
        <f>SUBTOTAL(9,I35:I36)</f>
        <v>14407.66</v>
      </c>
    </row>
    <row r="38" spans="1:9" hidden="1" outlineLevel="2">
      <c r="A38" s="4"/>
      <c r="B38" s="4"/>
      <c r="C38" s="4"/>
      <c r="D38" s="4"/>
      <c r="E38" s="11" t="s">
        <v>55</v>
      </c>
      <c r="F38" s="4"/>
      <c r="G38" s="3">
        <v>26994</v>
      </c>
      <c r="H38" s="3">
        <v>26994</v>
      </c>
      <c r="I38" s="3">
        <v>26994</v>
      </c>
    </row>
    <row r="39" spans="1:9" outlineLevel="1" collapsed="1">
      <c r="A39" s="4">
        <v>1</v>
      </c>
      <c r="B39" s="4">
        <v>2</v>
      </c>
      <c r="C39" s="4" t="s">
        <v>10</v>
      </c>
      <c r="D39" s="4">
        <v>29</v>
      </c>
      <c r="E39" s="4">
        <v>22104</v>
      </c>
      <c r="F39" s="4" t="str">
        <f>LEFT(E39,1)</f>
        <v>2</v>
      </c>
      <c r="G39" s="3">
        <f>SUBTOTAL(9,G38:G38)</f>
        <v>26994</v>
      </c>
      <c r="H39" s="3">
        <f>SUBTOTAL(9,H38:H38)</f>
        <v>26994</v>
      </c>
      <c r="I39" s="3">
        <f>SUBTOTAL(9,I38:I38)</f>
        <v>26994</v>
      </c>
    </row>
    <row r="40" spans="1:9" hidden="1" outlineLevel="2">
      <c r="A40" s="4"/>
      <c r="B40" s="4"/>
      <c r="C40" s="4"/>
      <c r="D40" s="4"/>
      <c r="E40" s="11" t="s">
        <v>56</v>
      </c>
      <c r="F40" s="4"/>
      <c r="G40" s="3">
        <v>3570</v>
      </c>
      <c r="H40" s="3">
        <v>3312</v>
      </c>
      <c r="I40" s="3">
        <v>3312</v>
      </c>
    </row>
    <row r="41" spans="1:9" outlineLevel="1" collapsed="1">
      <c r="A41" s="4">
        <v>1</v>
      </c>
      <c r="B41" s="4">
        <v>2</v>
      </c>
      <c r="C41" s="4" t="s">
        <v>10</v>
      </c>
      <c r="D41" s="4">
        <v>29</v>
      </c>
      <c r="E41" s="4">
        <v>22106</v>
      </c>
      <c r="F41" s="4" t="str">
        <f>LEFT(E41,1)</f>
        <v>2</v>
      </c>
      <c r="G41" s="3">
        <f>SUBTOTAL(9,G40:G40)</f>
        <v>3570</v>
      </c>
      <c r="H41" s="3">
        <f>SUBTOTAL(9,H40:H40)</f>
        <v>3312</v>
      </c>
      <c r="I41" s="3">
        <f>SUBTOTAL(9,I40:I40)</f>
        <v>3312</v>
      </c>
    </row>
    <row r="42" spans="1:9" hidden="1" outlineLevel="2">
      <c r="A42" s="4"/>
      <c r="B42" s="4"/>
      <c r="C42" s="4"/>
      <c r="D42" s="4"/>
      <c r="E42" s="11" t="s">
        <v>57</v>
      </c>
      <c r="F42" s="4"/>
      <c r="G42" s="3">
        <v>1531</v>
      </c>
      <c r="H42" s="3">
        <v>60499.99</v>
      </c>
      <c r="I42" s="3">
        <v>60499.99</v>
      </c>
    </row>
    <row r="43" spans="1:9" outlineLevel="1" collapsed="1">
      <c r="A43" s="4">
        <v>1</v>
      </c>
      <c r="B43" s="4">
        <v>2</v>
      </c>
      <c r="C43" s="4" t="s">
        <v>10</v>
      </c>
      <c r="D43" s="4">
        <v>29</v>
      </c>
      <c r="E43" s="4">
        <v>22301</v>
      </c>
      <c r="F43" s="4" t="str">
        <f>LEFT(E43,1)</f>
        <v>2</v>
      </c>
      <c r="G43" s="3">
        <f>SUBTOTAL(9,G42:G42)</f>
        <v>1531</v>
      </c>
      <c r="H43" s="3">
        <f>SUBTOTAL(9,H42:H42)</f>
        <v>60499.99</v>
      </c>
      <c r="I43" s="3">
        <f>SUBTOTAL(9,I42:I42)</f>
        <v>60499.99</v>
      </c>
    </row>
    <row r="44" spans="1:9" hidden="1" outlineLevel="2">
      <c r="A44" s="4"/>
      <c r="B44" s="4"/>
      <c r="C44" s="4"/>
      <c r="D44" s="4"/>
      <c r="E44" s="11" t="s">
        <v>58</v>
      </c>
      <c r="F44" s="4"/>
      <c r="G44" s="3">
        <v>0</v>
      </c>
      <c r="H44" s="3">
        <v>38143.799999999996</v>
      </c>
      <c r="I44" s="3">
        <v>38143.800000000003</v>
      </c>
    </row>
    <row r="45" spans="1:9" outlineLevel="1" collapsed="1">
      <c r="A45" s="4">
        <v>1</v>
      </c>
      <c r="B45" s="4">
        <v>2</v>
      </c>
      <c r="C45" s="4" t="s">
        <v>10</v>
      </c>
      <c r="D45" s="4">
        <v>29</v>
      </c>
      <c r="E45" s="4">
        <v>23201</v>
      </c>
      <c r="F45" s="4" t="str">
        <f>LEFT(E45,1)</f>
        <v>2</v>
      </c>
      <c r="G45" s="3">
        <f>SUBTOTAL(9,G44:G44)</f>
        <v>0</v>
      </c>
      <c r="H45" s="3">
        <f>SUBTOTAL(9,H44:H44)</f>
        <v>38143.799999999996</v>
      </c>
      <c r="I45" s="3">
        <f>SUBTOTAL(9,I44:I44)</f>
        <v>38143.800000000003</v>
      </c>
    </row>
    <row r="46" spans="1:9" hidden="1" outlineLevel="2">
      <c r="A46" s="4"/>
      <c r="B46" s="4"/>
      <c r="C46" s="4"/>
      <c r="D46" s="4"/>
      <c r="E46" s="11" t="s">
        <v>59</v>
      </c>
      <c r="F46" s="4"/>
      <c r="G46" s="3">
        <v>0</v>
      </c>
      <c r="H46" s="3">
        <v>0</v>
      </c>
      <c r="I46" s="3">
        <v>0</v>
      </c>
    </row>
    <row r="47" spans="1:9" outlineLevel="1" collapsed="1">
      <c r="A47" s="4">
        <v>1</v>
      </c>
      <c r="B47" s="4">
        <v>2</v>
      </c>
      <c r="C47" s="4" t="s">
        <v>10</v>
      </c>
      <c r="D47" s="4">
        <v>29</v>
      </c>
      <c r="E47" s="4">
        <v>23701</v>
      </c>
      <c r="F47" s="4" t="str">
        <f>LEFT(E47,1)</f>
        <v>2</v>
      </c>
      <c r="G47" s="3">
        <f>SUBTOTAL(9,G46:G46)</f>
        <v>0</v>
      </c>
      <c r="H47" s="3">
        <f>SUBTOTAL(9,H46:H46)</f>
        <v>0</v>
      </c>
      <c r="I47" s="3">
        <f>SUBTOTAL(9,I46:I46)</f>
        <v>0</v>
      </c>
    </row>
    <row r="48" spans="1:9" hidden="1" outlineLevel="2">
      <c r="A48" s="4"/>
      <c r="B48" s="4"/>
      <c r="C48" s="4"/>
      <c r="D48" s="4"/>
      <c r="E48" s="11" t="s">
        <v>60</v>
      </c>
      <c r="F48" s="4"/>
      <c r="G48" s="3">
        <v>0</v>
      </c>
      <c r="H48" s="3">
        <v>4176</v>
      </c>
      <c r="I48" s="3">
        <v>4176</v>
      </c>
    </row>
    <row r="49" spans="1:9" outlineLevel="1" collapsed="1">
      <c r="A49" s="4">
        <v>1</v>
      </c>
      <c r="B49" s="4">
        <v>2</v>
      </c>
      <c r="C49" s="4" t="s">
        <v>10</v>
      </c>
      <c r="D49" s="4">
        <v>29</v>
      </c>
      <c r="E49" s="4">
        <v>24201</v>
      </c>
      <c r="F49" s="4" t="str">
        <f>LEFT(E49,1)</f>
        <v>2</v>
      </c>
      <c r="G49" s="3">
        <f>SUBTOTAL(9,G48:G48)</f>
        <v>0</v>
      </c>
      <c r="H49" s="3">
        <f>SUBTOTAL(9,H48:H48)</f>
        <v>4176</v>
      </c>
      <c r="I49" s="3">
        <f>SUBTOTAL(9,I48:I48)</f>
        <v>4176</v>
      </c>
    </row>
    <row r="50" spans="1:9" hidden="1" outlineLevel="2">
      <c r="A50" s="4"/>
      <c r="B50" s="4"/>
      <c r="C50" s="4"/>
      <c r="D50" s="4"/>
      <c r="E50" s="11" t="s">
        <v>61</v>
      </c>
      <c r="F50" s="4"/>
      <c r="G50" s="3">
        <v>0</v>
      </c>
      <c r="H50" s="3">
        <v>50349.74</v>
      </c>
      <c r="I50" s="3">
        <v>50349.74</v>
      </c>
    </row>
    <row r="51" spans="1:9" outlineLevel="1" collapsed="1">
      <c r="A51" s="4">
        <v>1</v>
      </c>
      <c r="B51" s="4">
        <v>2</v>
      </c>
      <c r="C51" s="4" t="s">
        <v>10</v>
      </c>
      <c r="D51" s="4">
        <v>29</v>
      </c>
      <c r="E51" s="4">
        <v>24501</v>
      </c>
      <c r="F51" s="4" t="str">
        <f>LEFT(E51,1)</f>
        <v>2</v>
      </c>
      <c r="G51" s="3">
        <f>SUBTOTAL(9,G50:G50)</f>
        <v>0</v>
      </c>
      <c r="H51" s="3">
        <f>SUBTOTAL(9,H50:H50)</f>
        <v>50349.74</v>
      </c>
      <c r="I51" s="3">
        <f>SUBTOTAL(9,I50:I50)</f>
        <v>50349.74</v>
      </c>
    </row>
    <row r="52" spans="1:9" hidden="1" outlineLevel="2">
      <c r="A52" s="4"/>
      <c r="B52" s="4"/>
      <c r="C52" s="4"/>
      <c r="D52" s="4"/>
      <c r="E52" s="11" t="s">
        <v>62</v>
      </c>
      <c r="F52" s="4"/>
      <c r="G52" s="3">
        <v>0</v>
      </c>
      <c r="H52" s="3">
        <v>60059.58</v>
      </c>
      <c r="I52" s="3">
        <v>60059.58</v>
      </c>
    </row>
    <row r="53" spans="1:9" hidden="1" outlineLevel="2">
      <c r="A53" s="4">
        <v>1</v>
      </c>
      <c r="B53" s="4">
        <v>2</v>
      </c>
      <c r="C53" s="4" t="s">
        <v>10</v>
      </c>
      <c r="D53" s="4">
        <v>29</v>
      </c>
      <c r="E53" s="4">
        <v>24601</v>
      </c>
      <c r="F53" s="4" t="str">
        <f>LEFT(E53,1)</f>
        <v>2</v>
      </c>
      <c r="G53" s="3">
        <v>99</v>
      </c>
      <c r="H53" s="3">
        <v>0</v>
      </c>
      <c r="I53" s="3">
        <v>0</v>
      </c>
    </row>
    <row r="54" spans="1:9" hidden="1" outlineLevel="2">
      <c r="A54" s="4">
        <v>1</v>
      </c>
      <c r="B54" s="4">
        <v>2</v>
      </c>
      <c r="C54" s="4" t="s">
        <v>10</v>
      </c>
      <c r="D54" s="4">
        <v>29</v>
      </c>
      <c r="E54" s="4">
        <v>24601</v>
      </c>
      <c r="F54" s="4" t="str">
        <f>LEFT(E54,1)</f>
        <v>2</v>
      </c>
      <c r="G54" s="3">
        <v>0</v>
      </c>
      <c r="H54" s="3">
        <v>7254.06</v>
      </c>
      <c r="I54" s="3">
        <v>7254.06</v>
      </c>
    </row>
    <row r="55" spans="1:9" outlineLevel="1" collapsed="1">
      <c r="A55" s="4">
        <v>1</v>
      </c>
      <c r="B55" s="4">
        <v>2</v>
      </c>
      <c r="C55" s="4" t="s">
        <v>10</v>
      </c>
      <c r="D55" s="4">
        <v>29</v>
      </c>
      <c r="E55" s="4">
        <v>24601</v>
      </c>
      <c r="F55" s="4" t="str">
        <f>LEFT(E55,1)</f>
        <v>2</v>
      </c>
      <c r="G55" s="3">
        <f>SUBTOTAL(9,G52:G54)</f>
        <v>99</v>
      </c>
      <c r="H55" s="3">
        <f>SUBTOTAL(9,H52:H54)</f>
        <v>67313.64</v>
      </c>
      <c r="I55" s="3">
        <f>SUBTOTAL(9,I52:I54)</f>
        <v>67313.64</v>
      </c>
    </row>
    <row r="56" spans="1:9" hidden="1" outlineLevel="2">
      <c r="A56" s="4"/>
      <c r="B56" s="4"/>
      <c r="C56" s="4"/>
      <c r="D56" s="4"/>
      <c r="E56" s="11" t="s">
        <v>63</v>
      </c>
      <c r="F56" s="4"/>
      <c r="G56" s="3">
        <v>0</v>
      </c>
      <c r="H56" s="3">
        <v>22827.13</v>
      </c>
      <c r="I56" s="3">
        <v>22827.13</v>
      </c>
    </row>
    <row r="57" spans="1:9" hidden="1" outlineLevel="2">
      <c r="A57" s="4">
        <v>1</v>
      </c>
      <c r="B57" s="4">
        <v>2</v>
      </c>
      <c r="C57" s="4" t="s">
        <v>10</v>
      </c>
      <c r="D57" s="4">
        <v>29</v>
      </c>
      <c r="E57" s="4">
        <v>24701</v>
      </c>
      <c r="F57" s="4" t="str">
        <f>LEFT(E57,1)</f>
        <v>2</v>
      </c>
      <c r="G57" s="3">
        <v>0</v>
      </c>
      <c r="H57" s="3">
        <v>30922.14</v>
      </c>
      <c r="I57" s="3">
        <v>30922.14</v>
      </c>
    </row>
    <row r="58" spans="1:9" outlineLevel="1" collapsed="1">
      <c r="A58" s="4">
        <v>1</v>
      </c>
      <c r="B58" s="4">
        <v>2</v>
      </c>
      <c r="C58" s="4" t="s">
        <v>10</v>
      </c>
      <c r="D58" s="4">
        <v>29</v>
      </c>
      <c r="E58" s="4">
        <v>24701</v>
      </c>
      <c r="F58" s="4" t="str">
        <f>LEFT(E58,1)</f>
        <v>2</v>
      </c>
      <c r="G58" s="3">
        <f>SUBTOTAL(9,G56:G57)</f>
        <v>0</v>
      </c>
      <c r="H58" s="3">
        <f>SUBTOTAL(9,H56:H57)</f>
        <v>53749.270000000004</v>
      </c>
      <c r="I58" s="3">
        <f>SUBTOTAL(9,I56:I57)</f>
        <v>53749.270000000004</v>
      </c>
    </row>
    <row r="59" spans="1:9" hidden="1" outlineLevel="2">
      <c r="A59" s="4"/>
      <c r="B59" s="4"/>
      <c r="C59" s="4"/>
      <c r="D59" s="4"/>
      <c r="E59" s="11" t="s">
        <v>64</v>
      </c>
      <c r="F59" s="4"/>
      <c r="G59" s="3">
        <v>0</v>
      </c>
      <c r="H59" s="3">
        <v>0</v>
      </c>
      <c r="I59" s="3">
        <v>0</v>
      </c>
    </row>
    <row r="60" spans="1:9" outlineLevel="1" collapsed="1">
      <c r="A60" s="4">
        <v>1</v>
      </c>
      <c r="B60" s="4">
        <v>2</v>
      </c>
      <c r="C60" s="4" t="s">
        <v>10</v>
      </c>
      <c r="D60" s="4">
        <v>29</v>
      </c>
      <c r="E60" s="4">
        <v>24801</v>
      </c>
      <c r="F60" s="4" t="str">
        <f>LEFT(E60,1)</f>
        <v>2</v>
      </c>
      <c r="G60" s="3">
        <f>SUBTOTAL(9,G59:G59)</f>
        <v>0</v>
      </c>
      <c r="H60" s="3">
        <f>SUBTOTAL(9,H59:H59)</f>
        <v>0</v>
      </c>
      <c r="I60" s="3">
        <f>SUBTOTAL(9,I59:I59)</f>
        <v>0</v>
      </c>
    </row>
    <row r="61" spans="1:9" hidden="1" outlineLevel="2">
      <c r="A61" s="4"/>
      <c r="B61" s="4"/>
      <c r="C61" s="4"/>
      <c r="D61" s="4"/>
      <c r="E61" s="11" t="s">
        <v>65</v>
      </c>
      <c r="F61" s="4"/>
      <c r="G61" s="3">
        <v>0</v>
      </c>
      <c r="H61" s="3">
        <v>1209.56</v>
      </c>
      <c r="I61" s="3">
        <v>1209.56</v>
      </c>
    </row>
    <row r="62" spans="1:9" hidden="1" outlineLevel="2">
      <c r="A62" s="4">
        <v>1</v>
      </c>
      <c r="B62" s="4">
        <v>2</v>
      </c>
      <c r="C62" s="4" t="s">
        <v>10</v>
      </c>
      <c r="D62" s="4">
        <v>29</v>
      </c>
      <c r="E62" s="4">
        <v>24901</v>
      </c>
      <c r="F62" s="4" t="str">
        <f>LEFT(E62,1)</f>
        <v>2</v>
      </c>
      <c r="G62" s="3">
        <v>0</v>
      </c>
      <c r="H62" s="3">
        <v>26732.84</v>
      </c>
      <c r="I62" s="3">
        <v>26732.84</v>
      </c>
    </row>
    <row r="63" spans="1:9" outlineLevel="1" collapsed="1">
      <c r="A63" s="4">
        <v>1</v>
      </c>
      <c r="B63" s="4">
        <v>2</v>
      </c>
      <c r="C63" s="4" t="s">
        <v>10</v>
      </c>
      <c r="D63" s="4">
        <v>29</v>
      </c>
      <c r="E63" s="4">
        <v>24901</v>
      </c>
      <c r="F63" s="4" t="str">
        <f>LEFT(E63,1)</f>
        <v>2</v>
      </c>
      <c r="G63" s="3">
        <f>SUBTOTAL(9,G61:G62)</f>
        <v>0</v>
      </c>
      <c r="H63" s="3">
        <f>SUBTOTAL(9,H61:H62)</f>
        <v>27942.400000000001</v>
      </c>
      <c r="I63" s="3">
        <f>SUBTOTAL(9,I61:I62)</f>
        <v>27942.400000000001</v>
      </c>
    </row>
    <row r="64" spans="1:9" hidden="1" outlineLevel="2">
      <c r="A64" s="4"/>
      <c r="B64" s="4"/>
      <c r="C64" s="4"/>
      <c r="D64" s="4"/>
      <c r="E64" s="11" t="s">
        <v>66</v>
      </c>
      <c r="F64" s="4"/>
      <c r="G64" s="3">
        <v>0</v>
      </c>
      <c r="H64" s="3">
        <v>44335.199999999997</v>
      </c>
      <c r="I64" s="3">
        <v>44335.199999999997</v>
      </c>
    </row>
    <row r="65" spans="1:9" outlineLevel="1" collapsed="1">
      <c r="A65" s="4">
        <v>1</v>
      </c>
      <c r="B65" s="4">
        <v>2</v>
      </c>
      <c r="C65" s="4" t="s">
        <v>10</v>
      </c>
      <c r="D65" s="4">
        <v>29</v>
      </c>
      <c r="E65" s="4">
        <v>25101</v>
      </c>
      <c r="F65" s="4" t="str">
        <f>LEFT(E65,1)</f>
        <v>2</v>
      </c>
      <c r="G65" s="3">
        <f>SUBTOTAL(9,G64:G64)</f>
        <v>0</v>
      </c>
      <c r="H65" s="3">
        <f>SUBTOTAL(9,H64:H64)</f>
        <v>44335.199999999997</v>
      </c>
      <c r="I65" s="3">
        <f>SUBTOTAL(9,I64:I64)</f>
        <v>44335.199999999997</v>
      </c>
    </row>
    <row r="66" spans="1:9" hidden="1" outlineLevel="2">
      <c r="A66" s="4"/>
      <c r="B66" s="4"/>
      <c r="C66" s="4"/>
      <c r="D66" s="4"/>
      <c r="E66" s="11" t="s">
        <v>67</v>
      </c>
      <c r="F66" s="4"/>
      <c r="G66" s="3">
        <v>0</v>
      </c>
      <c r="H66" s="3">
        <v>0</v>
      </c>
      <c r="I66" s="3">
        <v>0</v>
      </c>
    </row>
    <row r="67" spans="1:9" hidden="1" outlineLevel="2">
      <c r="A67" s="4">
        <v>1</v>
      </c>
      <c r="B67" s="4">
        <v>2</v>
      </c>
      <c r="C67" s="4" t="s">
        <v>10</v>
      </c>
      <c r="D67" s="4">
        <v>29</v>
      </c>
      <c r="E67" s="4">
        <v>25501</v>
      </c>
      <c r="F67" s="4" t="str">
        <f>LEFT(E67,1)</f>
        <v>2</v>
      </c>
      <c r="G67" s="3">
        <v>0</v>
      </c>
      <c r="H67" s="3">
        <v>0</v>
      </c>
      <c r="I67" s="3">
        <v>0</v>
      </c>
    </row>
    <row r="68" spans="1:9" outlineLevel="1" collapsed="1">
      <c r="A68" s="4">
        <v>1</v>
      </c>
      <c r="B68" s="4">
        <v>2</v>
      </c>
      <c r="C68" s="4" t="s">
        <v>10</v>
      </c>
      <c r="D68" s="4">
        <v>29</v>
      </c>
      <c r="E68" s="4">
        <v>25501</v>
      </c>
      <c r="F68" s="4" t="str">
        <f>LEFT(E68,1)</f>
        <v>2</v>
      </c>
      <c r="G68" s="3">
        <f>SUBTOTAL(9,G66:G67)</f>
        <v>0</v>
      </c>
      <c r="H68" s="3">
        <f>SUBTOTAL(9,H66:H67)</f>
        <v>0</v>
      </c>
      <c r="I68" s="3">
        <f>SUBTOTAL(9,I66:I67)</f>
        <v>0</v>
      </c>
    </row>
    <row r="69" spans="1:9" hidden="1" outlineLevel="2">
      <c r="A69" s="4"/>
      <c r="B69" s="4"/>
      <c r="C69" s="4"/>
      <c r="D69" s="4"/>
      <c r="E69" s="11" t="s">
        <v>68</v>
      </c>
      <c r="F69" s="4"/>
      <c r="G69" s="3">
        <v>18879</v>
      </c>
      <c r="H69" s="3">
        <v>18879.000000000004</v>
      </c>
      <c r="I69" s="3">
        <v>18879.000000000004</v>
      </c>
    </row>
    <row r="70" spans="1:9" outlineLevel="1" collapsed="1">
      <c r="A70" s="4">
        <v>1</v>
      </c>
      <c r="B70" s="4">
        <v>2</v>
      </c>
      <c r="C70" s="4" t="s">
        <v>10</v>
      </c>
      <c r="D70" s="4">
        <v>29</v>
      </c>
      <c r="E70" s="4">
        <v>26104</v>
      </c>
      <c r="F70" s="4" t="str">
        <f>LEFT(E70,1)</f>
        <v>2</v>
      </c>
      <c r="G70" s="3">
        <f>SUBTOTAL(9,G69:G69)</f>
        <v>18879</v>
      </c>
      <c r="H70" s="3">
        <f>SUBTOTAL(9,H69:H69)</f>
        <v>18879.000000000004</v>
      </c>
      <c r="I70" s="3">
        <f>SUBTOTAL(9,I69:I69)</f>
        <v>18879.000000000004</v>
      </c>
    </row>
    <row r="71" spans="1:9" hidden="1" outlineLevel="2">
      <c r="A71" s="4"/>
      <c r="B71" s="4"/>
      <c r="C71" s="4"/>
      <c r="D71" s="4"/>
      <c r="E71" s="11" t="s">
        <v>69</v>
      </c>
      <c r="F71" s="4"/>
      <c r="G71" s="3">
        <v>0</v>
      </c>
      <c r="H71" s="3">
        <v>54992.7</v>
      </c>
      <c r="I71" s="3">
        <v>54992.7</v>
      </c>
    </row>
    <row r="72" spans="1:9" outlineLevel="1" collapsed="1">
      <c r="A72" s="4">
        <v>1</v>
      </c>
      <c r="B72" s="4">
        <v>2</v>
      </c>
      <c r="C72" s="4" t="s">
        <v>10</v>
      </c>
      <c r="D72" s="4">
        <v>29</v>
      </c>
      <c r="E72" s="4">
        <v>27301</v>
      </c>
      <c r="F72" s="4" t="str">
        <f>LEFT(E72,1)</f>
        <v>2</v>
      </c>
      <c r="G72" s="3">
        <f>SUBTOTAL(9,G71:G71)</f>
        <v>0</v>
      </c>
      <c r="H72" s="3">
        <f>SUBTOTAL(9,H71:H71)</f>
        <v>54992.7</v>
      </c>
      <c r="I72" s="3">
        <f>SUBTOTAL(9,I71:I71)</f>
        <v>54992.7</v>
      </c>
    </row>
    <row r="73" spans="1:9" hidden="1" outlineLevel="2">
      <c r="A73" s="4"/>
      <c r="B73" s="4"/>
      <c r="C73" s="4"/>
      <c r="D73" s="4"/>
      <c r="E73" s="11" t="s">
        <v>70</v>
      </c>
      <c r="F73" s="4"/>
      <c r="G73" s="3">
        <v>0</v>
      </c>
      <c r="H73" s="3">
        <v>153351.67999999999</v>
      </c>
      <c r="I73" s="3">
        <v>153351.67999999999</v>
      </c>
    </row>
    <row r="74" spans="1:9" hidden="1" outlineLevel="2">
      <c r="A74" s="4">
        <v>1</v>
      </c>
      <c r="B74" s="4">
        <v>2</v>
      </c>
      <c r="C74" s="4" t="s">
        <v>10</v>
      </c>
      <c r="D74" s="4">
        <v>29</v>
      </c>
      <c r="E74" s="4">
        <v>29101</v>
      </c>
      <c r="F74" s="4" t="str">
        <f>LEFT(E74,1)</f>
        <v>2</v>
      </c>
      <c r="G74" s="3">
        <v>0</v>
      </c>
      <c r="H74" s="3">
        <v>25000</v>
      </c>
      <c r="I74" s="3">
        <v>25000</v>
      </c>
    </row>
    <row r="75" spans="1:9" outlineLevel="1" collapsed="1">
      <c r="A75" s="4">
        <v>1</v>
      </c>
      <c r="B75" s="4">
        <v>2</v>
      </c>
      <c r="C75" s="4" t="s">
        <v>10</v>
      </c>
      <c r="D75" s="4">
        <v>29</v>
      </c>
      <c r="E75" s="4">
        <v>29101</v>
      </c>
      <c r="F75" s="4" t="str">
        <f>LEFT(E75,1)</f>
        <v>2</v>
      </c>
      <c r="G75" s="3">
        <f>SUBTOTAL(9,G73:G74)</f>
        <v>0</v>
      </c>
      <c r="H75" s="3">
        <f>SUBTOTAL(9,H73:H74)</f>
        <v>178351.68</v>
      </c>
      <c r="I75" s="3">
        <f>SUBTOTAL(9,I73:I74)</f>
        <v>178351.68</v>
      </c>
    </row>
    <row r="76" spans="1:9" hidden="1" outlineLevel="2">
      <c r="A76" s="4"/>
      <c r="B76" s="4"/>
      <c r="C76" s="4"/>
      <c r="D76" s="4"/>
      <c r="E76" s="11" t="s">
        <v>71</v>
      </c>
      <c r="F76" s="4"/>
      <c r="G76" s="3">
        <v>0</v>
      </c>
      <c r="H76" s="3">
        <v>529.99</v>
      </c>
      <c r="I76" s="3">
        <v>529.99</v>
      </c>
    </row>
    <row r="77" spans="1:9" outlineLevel="1" collapsed="1">
      <c r="A77" s="4">
        <v>1</v>
      </c>
      <c r="B77" s="4">
        <v>2</v>
      </c>
      <c r="C77" s="4" t="s">
        <v>10</v>
      </c>
      <c r="D77" s="4">
        <v>29</v>
      </c>
      <c r="E77" s="4">
        <v>29201</v>
      </c>
      <c r="F77" s="4" t="str">
        <f>LEFT(E77,1)</f>
        <v>2</v>
      </c>
      <c r="G77" s="3">
        <f>SUBTOTAL(9,G76:G76)</f>
        <v>0</v>
      </c>
      <c r="H77" s="3">
        <f>SUBTOTAL(9,H76:H76)</f>
        <v>529.99</v>
      </c>
      <c r="I77" s="3">
        <f>SUBTOTAL(9,I76:I76)</f>
        <v>529.99</v>
      </c>
    </row>
    <row r="78" spans="1:9" hidden="1" outlineLevel="2">
      <c r="A78" s="4"/>
      <c r="B78" s="4"/>
      <c r="C78" s="4"/>
      <c r="D78" s="4"/>
      <c r="E78" s="11" t="s">
        <v>72</v>
      </c>
      <c r="F78" s="4"/>
      <c r="G78" s="3">
        <v>0</v>
      </c>
      <c r="H78" s="3">
        <v>702710.91</v>
      </c>
      <c r="I78" s="3">
        <v>702710.91</v>
      </c>
    </row>
    <row r="79" spans="1:9" outlineLevel="1" collapsed="1">
      <c r="A79" s="4">
        <v>1</v>
      </c>
      <c r="B79" s="4">
        <v>2</v>
      </c>
      <c r="C79" s="4" t="s">
        <v>10</v>
      </c>
      <c r="D79" s="4">
        <v>29</v>
      </c>
      <c r="E79" s="4">
        <v>29401</v>
      </c>
      <c r="F79" s="4" t="str">
        <f>LEFT(E79,1)</f>
        <v>2</v>
      </c>
      <c r="G79" s="3">
        <f>SUBTOTAL(9,G78:G78)</f>
        <v>0</v>
      </c>
      <c r="H79" s="3">
        <f>SUBTOTAL(9,H78:H78)</f>
        <v>702710.91</v>
      </c>
      <c r="I79" s="3">
        <f>SUBTOTAL(9,I78:I78)</f>
        <v>702710.91</v>
      </c>
    </row>
    <row r="80" spans="1:9" hidden="1" outlineLevel="2">
      <c r="A80" s="4"/>
      <c r="B80" s="4"/>
      <c r="C80" s="4"/>
      <c r="D80" s="4"/>
      <c r="E80" s="11" t="s">
        <v>73</v>
      </c>
      <c r="F80" s="4"/>
      <c r="G80" s="3">
        <v>0</v>
      </c>
      <c r="H80" s="3">
        <v>4269.84</v>
      </c>
      <c r="I80" s="3">
        <v>4269.84</v>
      </c>
    </row>
    <row r="81" spans="1:9" outlineLevel="1" collapsed="1">
      <c r="A81" s="4">
        <v>1</v>
      </c>
      <c r="B81" s="4">
        <v>2</v>
      </c>
      <c r="C81" s="4" t="s">
        <v>10</v>
      </c>
      <c r="D81" s="4">
        <v>29</v>
      </c>
      <c r="E81" s="4">
        <v>29601</v>
      </c>
      <c r="F81" s="4" t="str">
        <f>LEFT(E81,1)</f>
        <v>2</v>
      </c>
      <c r="G81" s="3">
        <f>SUBTOTAL(9,G80:G80)</f>
        <v>0</v>
      </c>
      <c r="H81" s="3">
        <f>SUBTOTAL(9,H80:H80)</f>
        <v>4269.84</v>
      </c>
      <c r="I81" s="3">
        <f>SUBTOTAL(9,I80:I80)</f>
        <v>4269.84</v>
      </c>
    </row>
    <row r="82" spans="1:9" hidden="1" outlineLevel="2">
      <c r="A82" s="4"/>
      <c r="B82" s="4"/>
      <c r="C82" s="4"/>
      <c r="D82" s="4"/>
      <c r="E82" s="11" t="s">
        <v>74</v>
      </c>
      <c r="F82" s="4"/>
      <c r="G82" s="3">
        <v>0</v>
      </c>
      <c r="H82" s="3">
        <v>32106.48</v>
      </c>
      <c r="I82" s="3">
        <v>32106.48</v>
      </c>
    </row>
    <row r="83" spans="1:9" outlineLevel="1" collapsed="1">
      <c r="A83" s="4">
        <v>1</v>
      </c>
      <c r="B83" s="4">
        <v>2</v>
      </c>
      <c r="C83" s="4" t="s">
        <v>10</v>
      </c>
      <c r="D83" s="4">
        <v>29</v>
      </c>
      <c r="E83" s="4">
        <v>29801</v>
      </c>
      <c r="F83" s="4" t="str">
        <f>LEFT(E83,1)</f>
        <v>2</v>
      </c>
      <c r="G83" s="3">
        <f>SUBTOTAL(9,G82:G82)</f>
        <v>0</v>
      </c>
      <c r="H83" s="3">
        <f>SUBTOTAL(9,H82:H82)</f>
        <v>32106.48</v>
      </c>
      <c r="I83" s="3">
        <f>SUBTOTAL(9,I82:I82)</f>
        <v>32106.48</v>
      </c>
    </row>
    <row r="84" spans="1:9" hidden="1" outlineLevel="2">
      <c r="A84" s="4"/>
      <c r="B84" s="4"/>
      <c r="C84" s="4"/>
      <c r="D84" s="4"/>
      <c r="E84" s="11" t="s">
        <v>75</v>
      </c>
      <c r="F84" s="4"/>
      <c r="G84" s="3">
        <v>84846</v>
      </c>
      <c r="H84" s="3">
        <v>120551.61</v>
      </c>
      <c r="I84" s="3">
        <v>120551.61</v>
      </c>
    </row>
    <row r="85" spans="1:9" hidden="1" outlineLevel="2">
      <c r="A85" s="4">
        <v>1</v>
      </c>
      <c r="B85" s="4">
        <v>2</v>
      </c>
      <c r="C85" s="4" t="s">
        <v>10</v>
      </c>
      <c r="D85" s="4">
        <v>29</v>
      </c>
      <c r="E85" s="4">
        <v>31101</v>
      </c>
      <c r="F85" s="4" t="str">
        <f>LEFT(E85,1)</f>
        <v>3</v>
      </c>
      <c r="G85" s="3">
        <v>382220</v>
      </c>
      <c r="H85" s="3">
        <v>83924</v>
      </c>
      <c r="I85" s="3">
        <v>83924</v>
      </c>
    </row>
    <row r="86" spans="1:9" hidden="1" outlineLevel="2">
      <c r="A86" s="4">
        <v>1</v>
      </c>
      <c r="B86" s="4">
        <v>2</v>
      </c>
      <c r="C86" s="4" t="s">
        <v>10</v>
      </c>
      <c r="D86" s="4">
        <v>29</v>
      </c>
      <c r="E86" s="4">
        <v>31101</v>
      </c>
      <c r="F86" s="4" t="str">
        <f>LEFT(E86,1)</f>
        <v>3</v>
      </c>
      <c r="G86" s="3">
        <v>0</v>
      </c>
      <c r="H86" s="3">
        <v>134597.39000000001</v>
      </c>
      <c r="I86" s="3">
        <v>134597.39000000001</v>
      </c>
    </row>
    <row r="87" spans="1:9" outlineLevel="1" collapsed="1">
      <c r="A87" s="4">
        <v>1</v>
      </c>
      <c r="B87" s="4">
        <v>2</v>
      </c>
      <c r="C87" s="4" t="s">
        <v>10</v>
      </c>
      <c r="D87" s="4">
        <v>29</v>
      </c>
      <c r="E87" s="4">
        <v>31101</v>
      </c>
      <c r="F87" s="4" t="str">
        <f>LEFT(E87,1)</f>
        <v>3</v>
      </c>
      <c r="G87" s="3">
        <f>SUBTOTAL(9,G84:G86)</f>
        <v>467066</v>
      </c>
      <c r="H87" s="3">
        <f>SUBTOTAL(9,H84:H86)</f>
        <v>339073</v>
      </c>
      <c r="I87" s="3">
        <f>SUBTOTAL(9,I84:I86)</f>
        <v>339073</v>
      </c>
    </row>
    <row r="88" spans="1:9" hidden="1" outlineLevel="2">
      <c r="A88" s="4"/>
      <c r="B88" s="4"/>
      <c r="C88" s="4"/>
      <c r="D88" s="4"/>
      <c r="E88" s="11" t="s">
        <v>76</v>
      </c>
      <c r="F88" s="4"/>
      <c r="G88" s="3">
        <v>0</v>
      </c>
      <c r="H88" s="3">
        <v>5616</v>
      </c>
      <c r="I88" s="3">
        <v>5616</v>
      </c>
    </row>
    <row r="89" spans="1:9" outlineLevel="1" collapsed="1">
      <c r="A89" s="4">
        <v>1</v>
      </c>
      <c r="B89" s="4">
        <v>2</v>
      </c>
      <c r="C89" s="4" t="s">
        <v>10</v>
      </c>
      <c r="D89" s="4">
        <v>29</v>
      </c>
      <c r="E89" s="4">
        <v>31301</v>
      </c>
      <c r="F89" s="4" t="str">
        <f>LEFT(E89,1)</f>
        <v>3</v>
      </c>
      <c r="G89" s="3">
        <f>SUBTOTAL(9,G88:G88)</f>
        <v>0</v>
      </c>
      <c r="H89" s="3">
        <f>SUBTOTAL(9,H88:H88)</f>
        <v>5616</v>
      </c>
      <c r="I89" s="3">
        <f>SUBTOTAL(9,I88:I88)</f>
        <v>5616</v>
      </c>
    </row>
    <row r="90" spans="1:9" hidden="1" outlineLevel="2">
      <c r="A90" s="4"/>
      <c r="B90" s="4"/>
      <c r="C90" s="4"/>
      <c r="D90" s="4"/>
      <c r="E90" s="11" t="s">
        <v>77</v>
      </c>
      <c r="F90" s="4"/>
      <c r="G90" s="3">
        <v>597790</v>
      </c>
      <c r="H90" s="3">
        <v>610.49</v>
      </c>
      <c r="I90" s="3">
        <v>610.49</v>
      </c>
    </row>
    <row r="91" spans="1:9" hidden="1" outlineLevel="2">
      <c r="A91" s="4">
        <v>1</v>
      </c>
      <c r="B91" s="4">
        <v>2</v>
      </c>
      <c r="C91" s="4" t="s">
        <v>10</v>
      </c>
      <c r="D91" s="4">
        <v>29</v>
      </c>
      <c r="E91" s="4">
        <v>31401</v>
      </c>
      <c r="F91" s="4" t="str">
        <f>LEFT(E91,1)</f>
        <v>3</v>
      </c>
      <c r="G91" s="3">
        <v>0</v>
      </c>
      <c r="H91" s="3">
        <v>0</v>
      </c>
      <c r="I91" s="3">
        <v>0</v>
      </c>
    </row>
    <row r="92" spans="1:9" hidden="1" outlineLevel="2">
      <c r="A92" s="4">
        <v>1</v>
      </c>
      <c r="B92" s="4">
        <v>2</v>
      </c>
      <c r="C92" s="4" t="s">
        <v>10</v>
      </c>
      <c r="D92" s="4">
        <v>29</v>
      </c>
      <c r="E92" s="4">
        <v>31401</v>
      </c>
      <c r="F92" s="4" t="str">
        <f>LEFT(E92,1)</f>
        <v>3</v>
      </c>
      <c r="G92" s="3">
        <v>20909</v>
      </c>
      <c r="H92" s="3">
        <v>0</v>
      </c>
      <c r="I92" s="3">
        <v>0</v>
      </c>
    </row>
    <row r="93" spans="1:9" outlineLevel="1" collapsed="1">
      <c r="A93" s="4">
        <v>1</v>
      </c>
      <c r="B93" s="4">
        <v>2</v>
      </c>
      <c r="C93" s="4" t="s">
        <v>10</v>
      </c>
      <c r="D93" s="4">
        <v>29</v>
      </c>
      <c r="E93" s="4">
        <v>31401</v>
      </c>
      <c r="F93" s="4" t="str">
        <f>LEFT(E93,1)</f>
        <v>3</v>
      </c>
      <c r="G93" s="3">
        <f>SUBTOTAL(9,G90:G92)</f>
        <v>618699</v>
      </c>
      <c r="H93" s="3">
        <f>SUBTOTAL(9,H90:H92)</f>
        <v>610.49</v>
      </c>
      <c r="I93" s="3">
        <f>SUBTOTAL(9,I90:I92)</f>
        <v>610.49</v>
      </c>
    </row>
    <row r="94" spans="1:9" hidden="1" outlineLevel="2">
      <c r="A94" s="4"/>
      <c r="B94" s="4"/>
      <c r="C94" s="4"/>
      <c r="D94" s="4"/>
      <c r="E94" s="11" t="s">
        <v>78</v>
      </c>
      <c r="F94" s="4"/>
      <c r="G94" s="3">
        <v>2006</v>
      </c>
      <c r="H94" s="3">
        <v>0</v>
      </c>
      <c r="I94" s="3">
        <v>0</v>
      </c>
    </row>
    <row r="95" spans="1:9" outlineLevel="1" collapsed="1">
      <c r="A95" s="4">
        <v>1</v>
      </c>
      <c r="B95" s="4">
        <v>2</v>
      </c>
      <c r="C95" s="4" t="s">
        <v>10</v>
      </c>
      <c r="D95" s="4">
        <v>29</v>
      </c>
      <c r="E95" s="4">
        <v>31501</v>
      </c>
      <c r="F95" s="4" t="str">
        <f>LEFT(E95,1)</f>
        <v>3</v>
      </c>
      <c r="G95" s="3">
        <f>SUBTOTAL(9,G94:G94)</f>
        <v>2006</v>
      </c>
      <c r="H95" s="3">
        <f>SUBTOTAL(9,H94:H94)</f>
        <v>0</v>
      </c>
      <c r="I95" s="3">
        <f>SUBTOTAL(9,I94:I94)</f>
        <v>0</v>
      </c>
    </row>
    <row r="96" spans="1:9" hidden="1" outlineLevel="2">
      <c r="A96" s="4"/>
      <c r="B96" s="4"/>
      <c r="C96" s="4"/>
      <c r="D96" s="4"/>
      <c r="E96" s="11" t="s">
        <v>79</v>
      </c>
      <c r="F96" s="4"/>
      <c r="G96" s="3">
        <v>597188</v>
      </c>
      <c r="H96" s="3">
        <v>3861</v>
      </c>
      <c r="I96" s="3">
        <v>3861</v>
      </c>
    </row>
    <row r="97" spans="1:9" hidden="1" outlineLevel="2">
      <c r="A97" s="4">
        <v>1</v>
      </c>
      <c r="B97" s="4">
        <v>2</v>
      </c>
      <c r="C97" s="4" t="s">
        <v>10</v>
      </c>
      <c r="D97" s="4">
        <v>29</v>
      </c>
      <c r="E97" s="4">
        <v>31603</v>
      </c>
      <c r="F97" s="4" t="str">
        <f>LEFT(E97,1)</f>
        <v>3</v>
      </c>
      <c r="G97" s="3">
        <v>0</v>
      </c>
      <c r="H97" s="3">
        <v>18750</v>
      </c>
      <c r="I97" s="3">
        <v>18750</v>
      </c>
    </row>
    <row r="98" spans="1:9" hidden="1" outlineLevel="2">
      <c r="A98" s="4">
        <v>1</v>
      </c>
      <c r="B98" s="4">
        <v>2</v>
      </c>
      <c r="C98" s="4" t="s">
        <v>10</v>
      </c>
      <c r="D98" s="4">
        <v>29</v>
      </c>
      <c r="E98" s="4">
        <v>31603</v>
      </c>
      <c r="F98" s="4" t="str">
        <f>LEFT(E98,1)</f>
        <v>3</v>
      </c>
      <c r="G98" s="3">
        <v>0</v>
      </c>
      <c r="H98" s="3">
        <v>18750</v>
      </c>
      <c r="I98" s="3">
        <v>18750</v>
      </c>
    </row>
    <row r="99" spans="1:9" outlineLevel="1" collapsed="1">
      <c r="A99" s="4">
        <v>1</v>
      </c>
      <c r="B99" s="4">
        <v>2</v>
      </c>
      <c r="C99" s="4" t="s">
        <v>10</v>
      </c>
      <c r="D99" s="4">
        <v>29</v>
      </c>
      <c r="E99" s="4">
        <v>31603</v>
      </c>
      <c r="F99" s="4" t="str">
        <f>LEFT(E99,1)</f>
        <v>3</v>
      </c>
      <c r="G99" s="3">
        <f>SUBTOTAL(9,G96:G98)</f>
        <v>597188</v>
      </c>
      <c r="H99" s="3">
        <f>SUBTOTAL(9,H96:H98)</f>
        <v>41361</v>
      </c>
      <c r="I99" s="3">
        <f>SUBTOTAL(9,I96:I98)</f>
        <v>41361</v>
      </c>
    </row>
    <row r="100" spans="1:9" hidden="1" outlineLevel="2">
      <c r="A100" s="4"/>
      <c r="B100" s="4"/>
      <c r="C100" s="4"/>
      <c r="D100" s="4"/>
      <c r="E100" s="11" t="s">
        <v>80</v>
      </c>
      <c r="F100" s="4"/>
      <c r="G100" s="3">
        <v>6870</v>
      </c>
      <c r="H100" s="3">
        <v>3921.85</v>
      </c>
      <c r="I100" s="3">
        <v>3921.85</v>
      </c>
    </row>
    <row r="101" spans="1:9" outlineLevel="1" collapsed="1">
      <c r="A101" s="4">
        <v>1</v>
      </c>
      <c r="B101" s="4">
        <v>2</v>
      </c>
      <c r="C101" s="4" t="s">
        <v>10</v>
      </c>
      <c r="D101" s="4">
        <v>29</v>
      </c>
      <c r="E101" s="4">
        <v>31801</v>
      </c>
      <c r="F101" s="4" t="str">
        <f>LEFT(E101,1)</f>
        <v>3</v>
      </c>
      <c r="G101" s="3">
        <f>SUBTOTAL(9,G100:G100)</f>
        <v>6870</v>
      </c>
      <c r="H101" s="3">
        <f>SUBTOTAL(9,H100:H100)</f>
        <v>3921.85</v>
      </c>
      <c r="I101" s="3">
        <f>SUBTOTAL(9,I100:I100)</f>
        <v>3921.85</v>
      </c>
    </row>
    <row r="102" spans="1:9" hidden="1" outlineLevel="2">
      <c r="A102" s="4"/>
      <c r="B102" s="4"/>
      <c r="C102" s="4"/>
      <c r="D102" s="4"/>
      <c r="E102" s="11" t="s">
        <v>81</v>
      </c>
      <c r="F102" s="4"/>
      <c r="G102" s="3">
        <v>289075</v>
      </c>
      <c r="H102" s="3">
        <v>0</v>
      </c>
      <c r="I102" s="3">
        <v>0</v>
      </c>
    </row>
    <row r="103" spans="1:9" hidden="1" outlineLevel="2">
      <c r="A103" s="4">
        <v>1</v>
      </c>
      <c r="B103" s="4">
        <v>2</v>
      </c>
      <c r="C103" s="4" t="s">
        <v>10</v>
      </c>
      <c r="D103" s="4">
        <v>29</v>
      </c>
      <c r="E103" s="4">
        <v>31904</v>
      </c>
      <c r="F103" s="4" t="str">
        <f>LEFT(E103,1)</f>
        <v>3</v>
      </c>
      <c r="G103" s="3">
        <v>9342208</v>
      </c>
      <c r="H103" s="3">
        <v>30258.93</v>
      </c>
      <c r="I103" s="3">
        <v>30258.93</v>
      </c>
    </row>
    <row r="104" spans="1:9" outlineLevel="1" collapsed="1">
      <c r="A104" s="4">
        <v>1</v>
      </c>
      <c r="B104" s="4">
        <v>2</v>
      </c>
      <c r="C104" s="4" t="s">
        <v>10</v>
      </c>
      <c r="D104" s="4">
        <v>29</v>
      </c>
      <c r="E104" s="4">
        <v>31904</v>
      </c>
      <c r="F104" s="4" t="str">
        <f>LEFT(E104,1)</f>
        <v>3</v>
      </c>
      <c r="G104" s="3">
        <f>SUBTOTAL(9,G102:G103)</f>
        <v>9631283</v>
      </c>
      <c r="H104" s="3">
        <f>SUBTOTAL(9,H102:H103)</f>
        <v>30258.93</v>
      </c>
      <c r="I104" s="3">
        <f>SUBTOTAL(9,I102:I103)</f>
        <v>30258.93</v>
      </c>
    </row>
    <row r="105" spans="1:9" hidden="1" outlineLevel="2">
      <c r="A105" s="4"/>
      <c r="B105" s="4"/>
      <c r="C105" s="4"/>
      <c r="D105" s="4"/>
      <c r="E105" s="11" t="s">
        <v>82</v>
      </c>
      <c r="F105" s="4"/>
      <c r="G105" s="3">
        <v>3315125</v>
      </c>
      <c r="H105" s="3">
        <v>4580976.0500000007</v>
      </c>
      <c r="I105" s="3">
        <v>4580976.05</v>
      </c>
    </row>
    <row r="106" spans="1:9" outlineLevel="1" collapsed="1">
      <c r="A106" s="4">
        <v>1</v>
      </c>
      <c r="B106" s="4">
        <v>2</v>
      </c>
      <c r="C106" s="4" t="s">
        <v>10</v>
      </c>
      <c r="D106" s="4">
        <v>29</v>
      </c>
      <c r="E106" s="4">
        <v>32201</v>
      </c>
      <c r="F106" s="4" t="str">
        <f>LEFT(E106,1)</f>
        <v>3</v>
      </c>
      <c r="G106" s="3">
        <f>SUBTOTAL(9,G105:G105)</f>
        <v>3315125</v>
      </c>
      <c r="H106" s="3">
        <f>SUBTOTAL(9,H105:H105)</f>
        <v>4580976.0500000007</v>
      </c>
      <c r="I106" s="3">
        <f>SUBTOTAL(9,I105:I105)</f>
        <v>4580976.05</v>
      </c>
    </row>
    <row r="107" spans="1:9" hidden="1" outlineLevel="2">
      <c r="A107" s="4"/>
      <c r="B107" s="4"/>
      <c r="C107" s="4"/>
      <c r="D107" s="4"/>
      <c r="E107" s="11" t="s">
        <v>83</v>
      </c>
      <c r="F107" s="4"/>
      <c r="G107" s="3">
        <v>1540363</v>
      </c>
      <c r="H107" s="3">
        <v>1484412.63</v>
      </c>
      <c r="I107" s="3">
        <v>1484412.63</v>
      </c>
    </row>
    <row r="108" spans="1:9" outlineLevel="1" collapsed="1">
      <c r="A108" s="4">
        <v>1</v>
      </c>
      <c r="B108" s="4">
        <v>2</v>
      </c>
      <c r="C108" s="4" t="s">
        <v>10</v>
      </c>
      <c r="D108" s="4">
        <v>29</v>
      </c>
      <c r="E108" s="4">
        <v>32301</v>
      </c>
      <c r="F108" s="4" t="str">
        <f>LEFT(E108,1)</f>
        <v>3</v>
      </c>
      <c r="G108" s="3">
        <f>SUBTOTAL(9,G107:G107)</f>
        <v>1540363</v>
      </c>
      <c r="H108" s="3">
        <f>SUBTOTAL(9,H107:H107)</f>
        <v>1484412.63</v>
      </c>
      <c r="I108" s="3">
        <f>SUBTOTAL(9,I107:I107)</f>
        <v>1484412.63</v>
      </c>
    </row>
    <row r="109" spans="1:9" hidden="1" outlineLevel="2">
      <c r="A109" s="4"/>
      <c r="B109" s="4"/>
      <c r="C109" s="4"/>
      <c r="D109" s="4"/>
      <c r="E109" s="11" t="s">
        <v>84</v>
      </c>
      <c r="F109" s="4"/>
      <c r="G109" s="3">
        <v>5253947</v>
      </c>
      <c r="H109" s="3">
        <v>432363.36</v>
      </c>
      <c r="I109" s="3">
        <v>432363.36</v>
      </c>
    </row>
    <row r="110" spans="1:9" hidden="1" outlineLevel="2">
      <c r="A110" s="4">
        <v>1</v>
      </c>
      <c r="B110" s="4">
        <v>2</v>
      </c>
      <c r="C110" s="4" t="s">
        <v>10</v>
      </c>
      <c r="D110" s="4">
        <v>29</v>
      </c>
      <c r="E110" s="4">
        <v>32302</v>
      </c>
      <c r="F110" s="4" t="str">
        <f>LEFT(E110,1)</f>
        <v>3</v>
      </c>
      <c r="G110" s="3">
        <v>0</v>
      </c>
      <c r="H110" s="3">
        <v>1860290.5</v>
      </c>
      <c r="I110" s="3">
        <v>1860290.5000000002</v>
      </c>
    </row>
    <row r="111" spans="1:9" hidden="1" outlineLevel="2">
      <c r="A111" s="4">
        <v>1</v>
      </c>
      <c r="B111" s="4">
        <v>2</v>
      </c>
      <c r="C111" s="4" t="s">
        <v>10</v>
      </c>
      <c r="D111" s="4">
        <v>29</v>
      </c>
      <c r="E111" s="4">
        <v>32302</v>
      </c>
      <c r="F111" s="4" t="str">
        <f>LEFT(E111,1)</f>
        <v>3</v>
      </c>
      <c r="G111" s="3">
        <v>217766</v>
      </c>
      <c r="H111" s="3">
        <v>0</v>
      </c>
      <c r="I111" s="3">
        <v>0</v>
      </c>
    </row>
    <row r="112" spans="1:9" outlineLevel="1" collapsed="1">
      <c r="A112" s="4">
        <v>1</v>
      </c>
      <c r="B112" s="4">
        <v>2</v>
      </c>
      <c r="C112" s="4" t="s">
        <v>10</v>
      </c>
      <c r="D112" s="4">
        <v>29</v>
      </c>
      <c r="E112" s="4">
        <v>32302</v>
      </c>
      <c r="F112" s="4" t="str">
        <f>LEFT(E112,1)</f>
        <v>3</v>
      </c>
      <c r="G112" s="3">
        <f>SUBTOTAL(9,G109:G111)</f>
        <v>5471713</v>
      </c>
      <c r="H112" s="3">
        <f>SUBTOTAL(9,H109:H111)</f>
        <v>2292653.86</v>
      </c>
      <c r="I112" s="3">
        <f>SUBTOTAL(9,I109:I111)</f>
        <v>2292653.8600000003</v>
      </c>
    </row>
    <row r="113" spans="1:9" hidden="1" outlineLevel="2">
      <c r="A113" s="4"/>
      <c r="B113" s="4"/>
      <c r="C113" s="4"/>
      <c r="D113" s="4"/>
      <c r="E113" s="11" t="s">
        <v>85</v>
      </c>
      <c r="F113" s="4"/>
      <c r="G113" s="3">
        <v>116187</v>
      </c>
      <c r="H113" s="3">
        <v>0</v>
      </c>
      <c r="I113" s="3">
        <v>0</v>
      </c>
    </row>
    <row r="114" spans="1:9" outlineLevel="1" collapsed="1">
      <c r="A114" s="4">
        <v>1</v>
      </c>
      <c r="B114" s="4">
        <v>2</v>
      </c>
      <c r="C114" s="4" t="s">
        <v>10</v>
      </c>
      <c r="D114" s="4">
        <v>29</v>
      </c>
      <c r="E114" s="4">
        <v>32503</v>
      </c>
      <c r="F114" s="4" t="str">
        <f>LEFT(E114,1)</f>
        <v>3</v>
      </c>
      <c r="G114" s="3">
        <f>SUBTOTAL(9,G113:G113)</f>
        <v>116187</v>
      </c>
      <c r="H114" s="3">
        <f>SUBTOTAL(9,H113:H113)</f>
        <v>0</v>
      </c>
      <c r="I114" s="3">
        <f>SUBTOTAL(9,I113:I113)</f>
        <v>0</v>
      </c>
    </row>
    <row r="115" spans="1:9" hidden="1" outlineLevel="2">
      <c r="A115" s="4"/>
      <c r="B115" s="4"/>
      <c r="C115" s="4"/>
      <c r="D115" s="4"/>
      <c r="E115" s="11" t="s">
        <v>86</v>
      </c>
      <c r="F115" s="4"/>
      <c r="G115" s="3">
        <v>0</v>
      </c>
      <c r="H115" s="3">
        <v>601607.19999999995</v>
      </c>
      <c r="I115" s="3">
        <v>601607.19999999995</v>
      </c>
    </row>
    <row r="116" spans="1:9" outlineLevel="1" collapsed="1">
      <c r="A116" s="4">
        <v>1</v>
      </c>
      <c r="B116" s="4">
        <v>2</v>
      </c>
      <c r="C116" s="4" t="s">
        <v>10</v>
      </c>
      <c r="D116" s="4">
        <v>29</v>
      </c>
      <c r="E116" s="4">
        <v>32701</v>
      </c>
      <c r="F116" s="4" t="str">
        <f>LEFT(E116,1)</f>
        <v>3</v>
      </c>
      <c r="G116" s="3">
        <f>SUBTOTAL(9,G115:G115)</f>
        <v>0</v>
      </c>
      <c r="H116" s="3">
        <f>SUBTOTAL(9,H115:H115)</f>
        <v>601607.19999999995</v>
      </c>
      <c r="I116" s="3">
        <f>SUBTOTAL(9,I115:I115)</f>
        <v>601607.19999999995</v>
      </c>
    </row>
    <row r="117" spans="1:9" hidden="1" outlineLevel="2">
      <c r="A117" s="4"/>
      <c r="B117" s="4"/>
      <c r="C117" s="4"/>
      <c r="D117" s="4"/>
      <c r="E117" s="11" t="s">
        <v>87</v>
      </c>
      <c r="F117" s="4"/>
      <c r="G117" s="3">
        <v>739527</v>
      </c>
      <c r="H117" s="3">
        <v>650641.81999999995</v>
      </c>
      <c r="I117" s="3">
        <v>650641.81999999995</v>
      </c>
    </row>
    <row r="118" spans="1:9" outlineLevel="1" collapsed="1">
      <c r="A118" s="4">
        <v>1</v>
      </c>
      <c r="B118" s="4">
        <v>2</v>
      </c>
      <c r="C118" s="4" t="s">
        <v>10</v>
      </c>
      <c r="D118" s="4">
        <v>29</v>
      </c>
      <c r="E118" s="4">
        <v>33104</v>
      </c>
      <c r="F118" s="4" t="str">
        <f>LEFT(E118,1)</f>
        <v>3</v>
      </c>
      <c r="G118" s="3">
        <f>SUBTOTAL(9,G117:G117)</f>
        <v>739527</v>
      </c>
      <c r="H118" s="3">
        <f>SUBTOTAL(9,H117:H117)</f>
        <v>650641.81999999995</v>
      </c>
      <c r="I118" s="3">
        <f>SUBTOTAL(9,I117:I117)</f>
        <v>650641.81999999995</v>
      </c>
    </row>
    <row r="119" spans="1:9" hidden="1" outlineLevel="2">
      <c r="A119" s="4"/>
      <c r="B119" s="4"/>
      <c r="C119" s="4"/>
      <c r="D119" s="4"/>
      <c r="E119" s="11" t="s">
        <v>88</v>
      </c>
      <c r="F119" s="4"/>
      <c r="G119" s="3">
        <v>0</v>
      </c>
      <c r="H119" s="3">
        <v>24335.67</v>
      </c>
      <c r="I119" s="3">
        <v>24335.67</v>
      </c>
    </row>
    <row r="120" spans="1:9" outlineLevel="1" collapsed="1">
      <c r="A120" s="4">
        <v>1</v>
      </c>
      <c r="B120" s="4">
        <v>2</v>
      </c>
      <c r="C120" s="4" t="s">
        <v>10</v>
      </c>
      <c r="D120" s="4">
        <v>29</v>
      </c>
      <c r="E120" s="4">
        <v>33105</v>
      </c>
      <c r="F120" s="4" t="str">
        <f>LEFT(E120,1)</f>
        <v>3</v>
      </c>
      <c r="G120" s="3">
        <f>SUBTOTAL(9,G119:G119)</f>
        <v>0</v>
      </c>
      <c r="H120" s="3">
        <f>SUBTOTAL(9,H119:H119)</f>
        <v>24335.67</v>
      </c>
      <c r="I120" s="3">
        <f>SUBTOTAL(9,I119:I119)</f>
        <v>24335.67</v>
      </c>
    </row>
    <row r="121" spans="1:9" hidden="1" outlineLevel="2">
      <c r="A121" s="4"/>
      <c r="B121" s="4"/>
      <c r="C121" s="4"/>
      <c r="D121" s="4"/>
      <c r="E121" s="11" t="s">
        <v>89</v>
      </c>
      <c r="F121" s="4"/>
      <c r="G121" s="3">
        <v>0</v>
      </c>
      <c r="H121" s="3">
        <v>79916.239999999991</v>
      </c>
      <c r="I121" s="3">
        <v>79916.240000000005</v>
      </c>
    </row>
    <row r="122" spans="1:9" outlineLevel="1" collapsed="1">
      <c r="A122" s="4">
        <v>1</v>
      </c>
      <c r="B122" s="4">
        <v>2</v>
      </c>
      <c r="C122" s="4" t="s">
        <v>10</v>
      </c>
      <c r="D122" s="4">
        <v>29</v>
      </c>
      <c r="E122" s="4">
        <v>33401</v>
      </c>
      <c r="F122" s="4" t="str">
        <f>LEFT(E122,1)</f>
        <v>3</v>
      </c>
      <c r="G122" s="3">
        <f>SUBTOTAL(9,G121:G121)</f>
        <v>0</v>
      </c>
      <c r="H122" s="3">
        <f>SUBTOTAL(9,H121:H121)</f>
        <v>79916.239999999991</v>
      </c>
      <c r="I122" s="3">
        <f>SUBTOTAL(9,I121:I121)</f>
        <v>79916.240000000005</v>
      </c>
    </row>
    <row r="123" spans="1:9" hidden="1" outlineLevel="2">
      <c r="A123" s="4"/>
      <c r="B123" s="4"/>
      <c r="C123" s="4"/>
      <c r="D123" s="4"/>
      <c r="E123" s="11" t="s">
        <v>90</v>
      </c>
      <c r="F123" s="4"/>
      <c r="G123" s="3">
        <v>16438</v>
      </c>
      <c r="H123" s="3">
        <v>16240.21</v>
      </c>
      <c r="I123" s="3">
        <v>16240.21</v>
      </c>
    </row>
    <row r="124" spans="1:9" outlineLevel="1" collapsed="1">
      <c r="A124" s="4">
        <v>1</v>
      </c>
      <c r="B124" s="4">
        <v>2</v>
      </c>
      <c r="C124" s="4" t="s">
        <v>10</v>
      </c>
      <c r="D124" s="4">
        <v>29</v>
      </c>
      <c r="E124" s="4">
        <v>33602</v>
      </c>
      <c r="F124" s="4" t="str">
        <f>LEFT(E124,1)</f>
        <v>3</v>
      </c>
      <c r="G124" s="3">
        <f>SUBTOTAL(9,G123:G123)</f>
        <v>16438</v>
      </c>
      <c r="H124" s="3">
        <f>SUBTOTAL(9,H123:H123)</f>
        <v>16240.21</v>
      </c>
      <c r="I124" s="3">
        <f>SUBTOTAL(9,I123:I123)</f>
        <v>16240.21</v>
      </c>
    </row>
    <row r="125" spans="1:9" hidden="1" outlineLevel="2">
      <c r="A125" s="4"/>
      <c r="B125" s="4"/>
      <c r="C125" s="4"/>
      <c r="D125" s="4"/>
      <c r="E125" s="11" t="s">
        <v>91</v>
      </c>
      <c r="F125" s="4"/>
      <c r="G125" s="3">
        <v>8942</v>
      </c>
      <c r="H125" s="3">
        <v>109793.04</v>
      </c>
      <c r="I125" s="3">
        <v>109793.04</v>
      </c>
    </row>
    <row r="126" spans="1:9" outlineLevel="1" collapsed="1">
      <c r="A126" s="4">
        <v>1</v>
      </c>
      <c r="B126" s="4">
        <v>2</v>
      </c>
      <c r="C126" s="4" t="s">
        <v>10</v>
      </c>
      <c r="D126" s="4">
        <v>29</v>
      </c>
      <c r="E126" s="4">
        <v>33604</v>
      </c>
      <c r="F126" s="4" t="str">
        <f>LEFT(E126,1)</f>
        <v>3</v>
      </c>
      <c r="G126" s="3">
        <f>SUBTOTAL(9,G125:G125)</f>
        <v>8942</v>
      </c>
      <c r="H126" s="3">
        <f>SUBTOTAL(9,H125:H125)</f>
        <v>109793.04</v>
      </c>
      <c r="I126" s="3">
        <f>SUBTOTAL(9,I125:I125)</f>
        <v>109793.04</v>
      </c>
    </row>
    <row r="127" spans="1:9" hidden="1" outlineLevel="2">
      <c r="A127" s="4"/>
      <c r="B127" s="4"/>
      <c r="C127" s="4"/>
      <c r="D127" s="4"/>
      <c r="E127" s="11" t="s">
        <v>92</v>
      </c>
      <c r="F127" s="4"/>
      <c r="G127" s="3">
        <v>0</v>
      </c>
      <c r="H127" s="3">
        <v>0</v>
      </c>
      <c r="I127" s="3">
        <v>0</v>
      </c>
    </row>
    <row r="128" spans="1:9" outlineLevel="1" collapsed="1">
      <c r="A128" s="4">
        <v>1</v>
      </c>
      <c r="B128" s="4">
        <v>2</v>
      </c>
      <c r="C128" s="4" t="s">
        <v>10</v>
      </c>
      <c r="D128" s="4">
        <v>29</v>
      </c>
      <c r="E128" s="4">
        <v>33605</v>
      </c>
      <c r="F128" s="4" t="str">
        <f>LEFT(E128,1)</f>
        <v>3</v>
      </c>
      <c r="G128" s="3">
        <f>SUBTOTAL(9,G127:G127)</f>
        <v>0</v>
      </c>
      <c r="H128" s="3">
        <f>SUBTOTAL(9,H127:H127)</f>
        <v>0</v>
      </c>
      <c r="I128" s="3">
        <f>SUBTOTAL(9,I127:I127)</f>
        <v>0</v>
      </c>
    </row>
    <row r="129" spans="1:9" hidden="1" outlineLevel="2">
      <c r="A129" s="4"/>
      <c r="B129" s="4"/>
      <c r="C129" s="4"/>
      <c r="D129" s="4"/>
      <c r="E129" s="11" t="s">
        <v>93</v>
      </c>
      <c r="F129" s="4"/>
      <c r="G129" s="3">
        <v>0</v>
      </c>
      <c r="H129" s="3">
        <v>782393.92999999993</v>
      </c>
      <c r="I129" s="3">
        <v>782393.92999999993</v>
      </c>
    </row>
    <row r="130" spans="1:9" hidden="1" outlineLevel="2">
      <c r="A130" s="4">
        <v>1</v>
      </c>
      <c r="B130" s="4">
        <v>2</v>
      </c>
      <c r="C130" s="4" t="s">
        <v>10</v>
      </c>
      <c r="D130" s="4">
        <v>29</v>
      </c>
      <c r="E130" s="4">
        <v>33801</v>
      </c>
      <c r="F130" s="4" t="str">
        <f>LEFT(E130,1)</f>
        <v>3</v>
      </c>
      <c r="G130" s="3">
        <v>997144</v>
      </c>
      <c r="H130" s="3">
        <v>690666.5199999999</v>
      </c>
      <c r="I130" s="3">
        <v>690666.5199999999</v>
      </c>
    </row>
    <row r="131" spans="1:9" hidden="1" outlineLevel="2">
      <c r="A131" s="4">
        <v>1</v>
      </c>
      <c r="B131" s="4">
        <v>2</v>
      </c>
      <c r="C131" s="4" t="s">
        <v>10</v>
      </c>
      <c r="D131" s="4">
        <v>29</v>
      </c>
      <c r="E131" s="4">
        <v>33801</v>
      </c>
      <c r="F131" s="4" t="str">
        <f>LEFT(E131,1)</f>
        <v>3</v>
      </c>
      <c r="G131" s="3">
        <v>219268</v>
      </c>
      <c r="H131" s="3">
        <v>730835.33000000007</v>
      </c>
      <c r="I131" s="3">
        <v>730835.32999999984</v>
      </c>
    </row>
    <row r="132" spans="1:9" outlineLevel="1" collapsed="1">
      <c r="A132" s="4">
        <v>1</v>
      </c>
      <c r="B132" s="4">
        <v>2</v>
      </c>
      <c r="C132" s="4" t="s">
        <v>10</v>
      </c>
      <c r="D132" s="4">
        <v>29</v>
      </c>
      <c r="E132" s="4">
        <v>33801</v>
      </c>
      <c r="F132" s="4" t="str">
        <f>LEFT(E132,1)</f>
        <v>3</v>
      </c>
      <c r="G132" s="3">
        <f>SUBTOTAL(9,G129:G131)</f>
        <v>1216412</v>
      </c>
      <c r="H132" s="3">
        <f>SUBTOTAL(9,H129:H131)</f>
        <v>2203895.7799999998</v>
      </c>
      <c r="I132" s="3">
        <f>SUBTOTAL(9,I129:I131)</f>
        <v>2203895.7799999993</v>
      </c>
    </row>
    <row r="133" spans="1:9" hidden="1" outlineLevel="2">
      <c r="A133" s="4"/>
      <c r="B133" s="4"/>
      <c r="C133" s="4"/>
      <c r="D133" s="4"/>
      <c r="E133" s="11" t="s">
        <v>94</v>
      </c>
      <c r="F133" s="4"/>
      <c r="G133" s="3">
        <v>0</v>
      </c>
      <c r="H133" s="3">
        <v>93540</v>
      </c>
      <c r="I133" s="3">
        <v>93540</v>
      </c>
    </row>
    <row r="134" spans="1:9" hidden="1" outlineLevel="2">
      <c r="A134" s="4">
        <v>1</v>
      </c>
      <c r="B134" s="4">
        <v>2</v>
      </c>
      <c r="C134" s="4" t="s">
        <v>10</v>
      </c>
      <c r="D134" s="4">
        <v>29</v>
      </c>
      <c r="E134" s="4">
        <v>33903</v>
      </c>
      <c r="F134" s="4" t="str">
        <f>LEFT(E134,1)</f>
        <v>3</v>
      </c>
      <c r="G134" s="3">
        <v>0</v>
      </c>
      <c r="H134" s="3">
        <v>703303.36</v>
      </c>
      <c r="I134" s="3">
        <v>703303.36</v>
      </c>
    </row>
    <row r="135" spans="1:9" hidden="1" outlineLevel="2">
      <c r="A135" s="4">
        <v>1</v>
      </c>
      <c r="B135" s="4">
        <v>2</v>
      </c>
      <c r="C135" s="4" t="s">
        <v>10</v>
      </c>
      <c r="D135" s="4">
        <v>29</v>
      </c>
      <c r="E135" s="4">
        <v>33903</v>
      </c>
      <c r="F135" s="4" t="str">
        <f>LEFT(E135,1)</f>
        <v>3</v>
      </c>
      <c r="G135" s="3">
        <v>959718</v>
      </c>
      <c r="H135" s="3">
        <v>4057247.22</v>
      </c>
      <c r="I135" s="3">
        <v>4057247.2200000007</v>
      </c>
    </row>
    <row r="136" spans="1:9" outlineLevel="1" collapsed="1">
      <c r="A136" s="4">
        <v>1</v>
      </c>
      <c r="B136" s="4">
        <v>2</v>
      </c>
      <c r="C136" s="4" t="s">
        <v>10</v>
      </c>
      <c r="D136" s="4">
        <v>29</v>
      </c>
      <c r="E136" s="4">
        <v>33903</v>
      </c>
      <c r="F136" s="4" t="str">
        <f>LEFT(E136,1)</f>
        <v>3</v>
      </c>
      <c r="G136" s="3">
        <f>SUBTOTAL(9,G133:G135)</f>
        <v>959718</v>
      </c>
      <c r="H136" s="3">
        <f>SUBTOTAL(9,H133:H135)</f>
        <v>4854090.58</v>
      </c>
      <c r="I136" s="3">
        <f>SUBTOTAL(9,I133:I135)</f>
        <v>4854090.580000001</v>
      </c>
    </row>
    <row r="137" spans="1:9" hidden="1" outlineLevel="2">
      <c r="A137" s="4"/>
      <c r="B137" s="4"/>
      <c r="C137" s="4"/>
      <c r="D137" s="4"/>
      <c r="E137" s="11" t="s">
        <v>95</v>
      </c>
      <c r="F137" s="4"/>
      <c r="G137" s="3">
        <v>276269</v>
      </c>
      <c r="H137" s="3">
        <v>185235</v>
      </c>
      <c r="I137" s="3">
        <v>185235</v>
      </c>
    </row>
    <row r="138" spans="1:9" outlineLevel="1" collapsed="1">
      <c r="A138" s="4">
        <v>1</v>
      </c>
      <c r="B138" s="4">
        <v>2</v>
      </c>
      <c r="C138" s="4" t="s">
        <v>10</v>
      </c>
      <c r="D138" s="4">
        <v>29</v>
      </c>
      <c r="E138" s="4">
        <v>34101</v>
      </c>
      <c r="F138" s="4" t="str">
        <f>LEFT(E138,1)</f>
        <v>3</v>
      </c>
      <c r="G138" s="3">
        <f>SUBTOTAL(9,G137:G137)</f>
        <v>276269</v>
      </c>
      <c r="H138" s="3">
        <f>SUBTOTAL(9,H137:H137)</f>
        <v>185235</v>
      </c>
      <c r="I138" s="3">
        <f>SUBTOTAL(9,I137:I137)</f>
        <v>185235</v>
      </c>
    </row>
    <row r="139" spans="1:9" hidden="1" outlineLevel="2">
      <c r="A139" s="4"/>
      <c r="B139" s="4"/>
      <c r="C139" s="4"/>
      <c r="D139" s="4"/>
      <c r="E139" s="11" t="s">
        <v>96</v>
      </c>
      <c r="F139" s="4"/>
      <c r="G139" s="3">
        <v>0</v>
      </c>
      <c r="H139" s="3">
        <v>563244.78</v>
      </c>
      <c r="I139" s="3">
        <v>563244.78</v>
      </c>
    </row>
    <row r="140" spans="1:9" outlineLevel="1" collapsed="1">
      <c r="A140" s="4">
        <v>1</v>
      </c>
      <c r="B140" s="4">
        <v>2</v>
      </c>
      <c r="C140" s="4" t="s">
        <v>10</v>
      </c>
      <c r="D140" s="4">
        <v>29</v>
      </c>
      <c r="E140" s="4">
        <v>34501</v>
      </c>
      <c r="F140" s="4" t="str">
        <f>LEFT(E140,1)</f>
        <v>3</v>
      </c>
      <c r="G140" s="3">
        <f>SUBTOTAL(9,G139:G139)</f>
        <v>0</v>
      </c>
      <c r="H140" s="3">
        <f>SUBTOTAL(9,H139:H139)</f>
        <v>563244.78</v>
      </c>
      <c r="I140" s="3">
        <f>SUBTOTAL(9,I139:I139)</f>
        <v>563244.78</v>
      </c>
    </row>
    <row r="141" spans="1:9" hidden="1" outlineLevel="2">
      <c r="A141" s="4"/>
      <c r="B141" s="4"/>
      <c r="C141" s="4"/>
      <c r="D141" s="4"/>
      <c r="E141" s="11" t="s">
        <v>97</v>
      </c>
      <c r="F141" s="4"/>
      <c r="G141" s="3">
        <v>0</v>
      </c>
      <c r="H141" s="3">
        <v>5378.4699999999993</v>
      </c>
      <c r="I141" s="3">
        <v>5378.4699999999993</v>
      </c>
    </row>
    <row r="142" spans="1:9" outlineLevel="1" collapsed="1">
      <c r="A142" s="4">
        <v>1</v>
      </c>
      <c r="B142" s="4">
        <v>2</v>
      </c>
      <c r="C142" s="4" t="s">
        <v>10</v>
      </c>
      <c r="D142" s="4">
        <v>29</v>
      </c>
      <c r="E142" s="4">
        <v>34701</v>
      </c>
      <c r="F142" s="4" t="str">
        <f>LEFT(E142,1)</f>
        <v>3</v>
      </c>
      <c r="G142" s="3">
        <f>SUBTOTAL(9,G141:G141)</f>
        <v>0</v>
      </c>
      <c r="H142" s="3">
        <f>SUBTOTAL(9,H141:H141)</f>
        <v>5378.4699999999993</v>
      </c>
      <c r="I142" s="3">
        <f>SUBTOTAL(9,I141:I141)</f>
        <v>5378.4699999999993</v>
      </c>
    </row>
    <row r="143" spans="1:9" hidden="1" outlineLevel="2">
      <c r="A143" s="4"/>
      <c r="B143" s="4"/>
      <c r="C143" s="4"/>
      <c r="D143" s="4"/>
      <c r="E143" s="11" t="s">
        <v>98</v>
      </c>
      <c r="F143" s="4"/>
      <c r="G143" s="3">
        <v>0</v>
      </c>
      <c r="H143" s="3">
        <v>57343.17</v>
      </c>
      <c r="I143" s="3">
        <v>57343.17</v>
      </c>
    </row>
    <row r="144" spans="1:9" hidden="1" outlineLevel="2">
      <c r="A144" s="4">
        <v>1</v>
      </c>
      <c r="B144" s="4">
        <v>2</v>
      </c>
      <c r="C144" s="4" t="s">
        <v>10</v>
      </c>
      <c r="D144" s="4">
        <v>29</v>
      </c>
      <c r="E144" s="4">
        <v>35101</v>
      </c>
      <c r="F144" s="4" t="str">
        <f>LEFT(E144,1)</f>
        <v>3</v>
      </c>
      <c r="G144" s="3">
        <v>294218</v>
      </c>
      <c r="H144" s="3">
        <v>458097.52</v>
      </c>
      <c r="I144" s="3">
        <v>458097.52</v>
      </c>
    </row>
    <row r="145" spans="1:9" outlineLevel="1" collapsed="1">
      <c r="A145" s="4">
        <v>1</v>
      </c>
      <c r="B145" s="4">
        <v>2</v>
      </c>
      <c r="C145" s="4" t="s">
        <v>10</v>
      </c>
      <c r="D145" s="4">
        <v>29</v>
      </c>
      <c r="E145" s="4">
        <v>35101</v>
      </c>
      <c r="F145" s="4" t="str">
        <f>LEFT(E145,1)</f>
        <v>3</v>
      </c>
      <c r="G145" s="3">
        <f>SUBTOTAL(9,G143:G144)</f>
        <v>294218</v>
      </c>
      <c r="H145" s="3">
        <f>SUBTOTAL(9,H143:H144)</f>
        <v>515440.69</v>
      </c>
      <c r="I145" s="3">
        <f>SUBTOTAL(9,I143:I144)</f>
        <v>515440.69</v>
      </c>
    </row>
    <row r="146" spans="1:9" hidden="1" outlineLevel="2">
      <c r="A146" s="4"/>
      <c r="B146" s="4"/>
      <c r="C146" s="4"/>
      <c r="D146" s="4"/>
      <c r="E146" s="11" t="s">
        <v>99</v>
      </c>
      <c r="F146" s="4"/>
      <c r="G146" s="3">
        <v>220349</v>
      </c>
      <c r="H146" s="3">
        <v>195587.58000000002</v>
      </c>
      <c r="I146" s="3">
        <v>195587.58000000002</v>
      </c>
    </row>
    <row r="147" spans="1:9" hidden="1" outlineLevel="2">
      <c r="A147" s="4">
        <v>1</v>
      </c>
      <c r="B147" s="4">
        <v>2</v>
      </c>
      <c r="C147" s="4" t="s">
        <v>10</v>
      </c>
      <c r="D147" s="4">
        <v>29</v>
      </c>
      <c r="E147" s="4">
        <v>35801</v>
      </c>
      <c r="F147" s="4" t="str">
        <f>LEFT(E147,1)</f>
        <v>3</v>
      </c>
      <c r="G147" s="3">
        <v>0</v>
      </c>
      <c r="H147" s="3">
        <v>195587.59</v>
      </c>
      <c r="I147" s="3">
        <v>195587.59</v>
      </c>
    </row>
    <row r="148" spans="1:9" hidden="1" outlineLevel="2">
      <c r="A148" s="4">
        <v>1</v>
      </c>
      <c r="B148" s="4">
        <v>2</v>
      </c>
      <c r="C148" s="4" t="s">
        <v>10</v>
      </c>
      <c r="D148" s="4">
        <v>29</v>
      </c>
      <c r="E148" s="4">
        <v>35801</v>
      </c>
      <c r="F148" s="4" t="str">
        <f>LEFT(E148,1)</f>
        <v>3</v>
      </c>
      <c r="G148" s="3">
        <v>37172</v>
      </c>
      <c r="H148" s="3">
        <v>189736.25999999998</v>
      </c>
      <c r="I148" s="3">
        <v>189736.26</v>
      </c>
    </row>
    <row r="149" spans="1:9" outlineLevel="1" collapsed="1">
      <c r="A149" s="4">
        <v>1</v>
      </c>
      <c r="B149" s="4">
        <v>2</v>
      </c>
      <c r="C149" s="4" t="s">
        <v>10</v>
      </c>
      <c r="D149" s="4">
        <v>29</v>
      </c>
      <c r="E149" s="4">
        <v>35801</v>
      </c>
      <c r="F149" s="4" t="str">
        <f>LEFT(E149,1)</f>
        <v>3</v>
      </c>
      <c r="G149" s="3">
        <f>SUBTOTAL(9,G146:G148)</f>
        <v>257521</v>
      </c>
      <c r="H149" s="3">
        <f>SUBTOTAL(9,H146:H148)</f>
        <v>580911.43000000005</v>
      </c>
      <c r="I149" s="3">
        <f>SUBTOTAL(9,I146:I148)</f>
        <v>580911.43000000005</v>
      </c>
    </row>
    <row r="150" spans="1:9" hidden="1" outlineLevel="2">
      <c r="A150" s="4"/>
      <c r="B150" s="4"/>
      <c r="C150" s="4"/>
      <c r="D150" s="4"/>
      <c r="E150" s="11" t="s">
        <v>100</v>
      </c>
      <c r="F150" s="4"/>
      <c r="G150" s="3">
        <v>3748</v>
      </c>
      <c r="H150" s="3">
        <v>0</v>
      </c>
      <c r="I150" s="3">
        <v>0</v>
      </c>
    </row>
    <row r="151" spans="1:9" hidden="1" outlineLevel="2">
      <c r="A151" s="4">
        <v>1</v>
      </c>
      <c r="B151" s="4">
        <v>2</v>
      </c>
      <c r="C151" s="4" t="s">
        <v>10</v>
      </c>
      <c r="D151" s="4">
        <v>29</v>
      </c>
      <c r="E151" s="4">
        <v>35901</v>
      </c>
      <c r="F151" s="4" t="str">
        <f>LEFT(E151,1)</f>
        <v>3</v>
      </c>
      <c r="G151" s="3">
        <v>3513</v>
      </c>
      <c r="H151" s="3">
        <v>9091.15</v>
      </c>
      <c r="I151" s="3">
        <v>9091.15</v>
      </c>
    </row>
    <row r="152" spans="1:9" outlineLevel="1" collapsed="1">
      <c r="A152" s="4">
        <v>1</v>
      </c>
      <c r="B152" s="4">
        <v>2</v>
      </c>
      <c r="C152" s="4" t="s">
        <v>10</v>
      </c>
      <c r="D152" s="4">
        <v>29</v>
      </c>
      <c r="E152" s="4">
        <v>35901</v>
      </c>
      <c r="F152" s="4" t="str">
        <f>LEFT(E152,1)</f>
        <v>3</v>
      </c>
      <c r="G152" s="3">
        <f>SUBTOTAL(9,G150:G151)</f>
        <v>7261</v>
      </c>
      <c r="H152" s="3">
        <f>SUBTOTAL(9,H150:H151)</f>
        <v>9091.15</v>
      </c>
      <c r="I152" s="3">
        <f>SUBTOTAL(9,I150:I151)</f>
        <v>9091.15</v>
      </c>
    </row>
    <row r="153" spans="1:9" hidden="1" outlineLevel="2">
      <c r="A153" s="4"/>
      <c r="B153" s="4"/>
      <c r="C153" s="4"/>
      <c r="D153" s="4"/>
      <c r="E153" s="11" t="s">
        <v>101</v>
      </c>
      <c r="F153" s="4"/>
      <c r="G153" s="3">
        <v>82137</v>
      </c>
      <c r="H153" s="3">
        <v>94086</v>
      </c>
      <c r="I153" s="3">
        <v>94086</v>
      </c>
    </row>
    <row r="154" spans="1:9" outlineLevel="1" collapsed="1">
      <c r="A154" s="4">
        <v>1</v>
      </c>
      <c r="B154" s="4">
        <v>2</v>
      </c>
      <c r="C154" s="4" t="s">
        <v>10</v>
      </c>
      <c r="D154" s="4">
        <v>29</v>
      </c>
      <c r="E154" s="4">
        <v>37104</v>
      </c>
      <c r="F154" s="4" t="str">
        <f>LEFT(E154,1)</f>
        <v>3</v>
      </c>
      <c r="G154" s="3">
        <f>SUBTOTAL(9,G153:G153)</f>
        <v>82137</v>
      </c>
      <c r="H154" s="3">
        <f>SUBTOTAL(9,H153:H153)</f>
        <v>94086</v>
      </c>
      <c r="I154" s="3">
        <f>SUBTOTAL(9,I153:I153)</f>
        <v>94086</v>
      </c>
    </row>
    <row r="155" spans="1:9" hidden="1" outlineLevel="2">
      <c r="A155" s="4"/>
      <c r="B155" s="4"/>
      <c r="C155" s="4"/>
      <c r="D155" s="4"/>
      <c r="E155" s="11" t="s">
        <v>102</v>
      </c>
      <c r="F155" s="4"/>
      <c r="G155" s="3">
        <v>218372</v>
      </c>
      <c r="H155" s="3">
        <v>205640.32000000001</v>
      </c>
      <c r="I155" s="3">
        <v>205640.32000000001</v>
      </c>
    </row>
    <row r="156" spans="1:9" outlineLevel="1" collapsed="1">
      <c r="A156" s="4">
        <v>1</v>
      </c>
      <c r="B156" s="4">
        <v>2</v>
      </c>
      <c r="C156" s="4" t="s">
        <v>10</v>
      </c>
      <c r="D156" s="4">
        <v>29</v>
      </c>
      <c r="E156" s="4">
        <v>37106</v>
      </c>
      <c r="F156" s="4" t="str">
        <f>LEFT(E156,1)</f>
        <v>3</v>
      </c>
      <c r="G156" s="3">
        <f>SUBTOTAL(9,G155:G155)</f>
        <v>218372</v>
      </c>
      <c r="H156" s="3">
        <f>SUBTOTAL(9,H155:H155)</f>
        <v>205640.32000000001</v>
      </c>
      <c r="I156" s="3">
        <f>SUBTOTAL(9,I155:I155)</f>
        <v>205640.32000000001</v>
      </c>
    </row>
    <row r="157" spans="1:9" hidden="1" outlineLevel="2">
      <c r="A157" s="4"/>
      <c r="B157" s="4"/>
      <c r="C157" s="4"/>
      <c r="D157" s="4"/>
      <c r="E157" s="11" t="s">
        <v>103</v>
      </c>
      <c r="F157" s="4"/>
      <c r="G157" s="3">
        <v>8213</v>
      </c>
      <c r="H157" s="3">
        <v>8213</v>
      </c>
      <c r="I157" s="3">
        <v>8213</v>
      </c>
    </row>
    <row r="158" spans="1:9" outlineLevel="1" collapsed="1">
      <c r="A158" s="4">
        <v>1</v>
      </c>
      <c r="B158" s="4">
        <v>2</v>
      </c>
      <c r="C158" s="4" t="s">
        <v>10</v>
      </c>
      <c r="D158" s="4">
        <v>29</v>
      </c>
      <c r="E158" s="4">
        <v>37204</v>
      </c>
      <c r="F158" s="4" t="str">
        <f>LEFT(E158,1)</f>
        <v>3</v>
      </c>
      <c r="G158" s="3">
        <f>SUBTOTAL(9,G157:G157)</f>
        <v>8213</v>
      </c>
      <c r="H158" s="3">
        <f>SUBTOTAL(9,H157:H157)</f>
        <v>8213</v>
      </c>
      <c r="I158" s="3">
        <f>SUBTOTAL(9,I157:I157)</f>
        <v>8213</v>
      </c>
    </row>
    <row r="159" spans="1:9" hidden="1" outlineLevel="2">
      <c r="A159" s="4"/>
      <c r="B159" s="4"/>
      <c r="C159" s="4"/>
      <c r="D159" s="4"/>
      <c r="E159" s="11" t="s">
        <v>104</v>
      </c>
      <c r="F159" s="4"/>
      <c r="G159" s="3">
        <v>49282</v>
      </c>
      <c r="H159" s="3">
        <v>52935.390000000007</v>
      </c>
      <c r="I159" s="3">
        <v>52935.390000000007</v>
      </c>
    </row>
    <row r="160" spans="1:9" outlineLevel="1" collapsed="1">
      <c r="A160" s="4">
        <v>1</v>
      </c>
      <c r="B160" s="4">
        <v>2</v>
      </c>
      <c r="C160" s="4" t="s">
        <v>10</v>
      </c>
      <c r="D160" s="4">
        <v>29</v>
      </c>
      <c r="E160" s="4">
        <v>37504</v>
      </c>
      <c r="F160" s="4" t="str">
        <f>LEFT(E160,1)</f>
        <v>3</v>
      </c>
      <c r="G160" s="3">
        <f>SUBTOTAL(9,G159:G159)</f>
        <v>49282</v>
      </c>
      <c r="H160" s="3">
        <f>SUBTOTAL(9,H159:H159)</f>
        <v>52935.390000000007</v>
      </c>
      <c r="I160" s="3">
        <f>SUBTOTAL(9,I159:I159)</f>
        <v>52935.390000000007</v>
      </c>
    </row>
    <row r="161" spans="1:9" hidden="1" outlineLevel="2">
      <c r="A161" s="4"/>
      <c r="B161" s="4"/>
      <c r="C161" s="4"/>
      <c r="D161" s="4"/>
      <c r="E161" s="11" t="s">
        <v>105</v>
      </c>
      <c r="F161" s="4"/>
      <c r="G161" s="3">
        <v>49282</v>
      </c>
      <c r="H161" s="3">
        <v>13365.31</v>
      </c>
      <c r="I161" s="3">
        <v>13365.31</v>
      </c>
    </row>
    <row r="162" spans="1:9" outlineLevel="1" collapsed="1">
      <c r="A162" s="4">
        <v>1</v>
      </c>
      <c r="B162" s="4">
        <v>2</v>
      </c>
      <c r="C162" s="4" t="s">
        <v>10</v>
      </c>
      <c r="D162" s="4">
        <v>29</v>
      </c>
      <c r="E162" s="4">
        <v>37602</v>
      </c>
      <c r="F162" s="4" t="str">
        <f>LEFT(E162,1)</f>
        <v>3</v>
      </c>
      <c r="G162" s="3">
        <f>SUBTOTAL(9,G161:G161)</f>
        <v>49282</v>
      </c>
      <c r="H162" s="3">
        <f>SUBTOTAL(9,H161:H161)</f>
        <v>13365.31</v>
      </c>
      <c r="I162" s="3">
        <f>SUBTOTAL(9,I161:I161)</f>
        <v>13365.31</v>
      </c>
    </row>
    <row r="163" spans="1:9" hidden="1" outlineLevel="2">
      <c r="A163" s="4"/>
      <c r="B163" s="4"/>
      <c r="C163" s="4"/>
      <c r="D163" s="4"/>
      <c r="E163" s="11" t="s">
        <v>106</v>
      </c>
      <c r="F163" s="4"/>
      <c r="G163" s="3">
        <v>394414</v>
      </c>
      <c r="H163" s="3">
        <v>30488.400000000001</v>
      </c>
      <c r="I163" s="3">
        <v>30488.400000000001</v>
      </c>
    </row>
    <row r="164" spans="1:9" outlineLevel="1" collapsed="1">
      <c r="A164" s="4">
        <v>1</v>
      </c>
      <c r="B164" s="4">
        <v>2</v>
      </c>
      <c r="C164" s="4" t="s">
        <v>10</v>
      </c>
      <c r="D164" s="4">
        <v>29</v>
      </c>
      <c r="E164" s="4">
        <v>38301</v>
      </c>
      <c r="F164" s="4" t="str">
        <f>LEFT(E164,1)</f>
        <v>3</v>
      </c>
      <c r="G164" s="3">
        <f>SUBTOTAL(9,G163:G163)</f>
        <v>394414</v>
      </c>
      <c r="H164" s="3">
        <f>SUBTOTAL(9,H163:H163)</f>
        <v>30488.400000000001</v>
      </c>
      <c r="I164" s="3">
        <f>SUBTOTAL(9,I163:I163)</f>
        <v>30488.400000000001</v>
      </c>
    </row>
    <row r="165" spans="1:9" hidden="1" outlineLevel="2">
      <c r="A165" s="4"/>
      <c r="B165" s="4"/>
      <c r="C165" s="4"/>
      <c r="D165" s="4"/>
      <c r="E165" s="11" t="s">
        <v>107</v>
      </c>
      <c r="F165" s="4"/>
      <c r="G165" s="3">
        <v>25637</v>
      </c>
      <c r="H165" s="3">
        <v>25637</v>
      </c>
      <c r="I165" s="3">
        <v>25637</v>
      </c>
    </row>
    <row r="166" spans="1:9" outlineLevel="1" collapsed="1">
      <c r="A166" s="4">
        <v>1</v>
      </c>
      <c r="B166" s="4">
        <v>2</v>
      </c>
      <c r="C166" s="4" t="s">
        <v>10</v>
      </c>
      <c r="D166" s="4">
        <v>29</v>
      </c>
      <c r="E166" s="4">
        <v>38501</v>
      </c>
      <c r="F166" s="4" t="str">
        <f>LEFT(E166,1)</f>
        <v>3</v>
      </c>
      <c r="G166" s="3">
        <f>SUBTOTAL(9,G165:G165)</f>
        <v>25637</v>
      </c>
      <c r="H166" s="3">
        <f>SUBTOTAL(9,H165:H165)</f>
        <v>25637</v>
      </c>
      <c r="I166" s="3">
        <f>SUBTOTAL(9,I165:I165)</f>
        <v>25637</v>
      </c>
    </row>
    <row r="167" spans="1:9" hidden="1" outlineLevel="2">
      <c r="A167" s="4"/>
      <c r="B167" s="4"/>
      <c r="C167" s="4"/>
      <c r="D167" s="4"/>
      <c r="E167" s="11" t="s">
        <v>108</v>
      </c>
      <c r="F167" s="4"/>
      <c r="G167" s="3">
        <v>0</v>
      </c>
      <c r="H167" s="3">
        <v>32528.67</v>
      </c>
      <c r="I167" s="3">
        <v>32528.67</v>
      </c>
    </row>
    <row r="168" spans="1:9" outlineLevel="1" collapsed="1">
      <c r="A168" s="4">
        <v>1</v>
      </c>
      <c r="B168" s="4">
        <v>2</v>
      </c>
      <c r="C168" s="4" t="s">
        <v>10</v>
      </c>
      <c r="D168" s="4">
        <v>29</v>
      </c>
      <c r="E168" s="4">
        <v>39202</v>
      </c>
      <c r="F168" s="4" t="str">
        <f>LEFT(E168,1)</f>
        <v>3</v>
      </c>
      <c r="G168" s="3">
        <f>SUBTOTAL(9,G167:G167)</f>
        <v>0</v>
      </c>
      <c r="H168" s="3">
        <f>SUBTOTAL(9,H167:H167)</f>
        <v>32528.67</v>
      </c>
      <c r="I168" s="3">
        <f>SUBTOTAL(9,I167:I167)</f>
        <v>32528.67</v>
      </c>
    </row>
    <row r="169" spans="1:9" hidden="1" outlineLevel="2">
      <c r="A169" s="4"/>
      <c r="B169" s="4"/>
      <c r="C169" s="4"/>
      <c r="D169" s="4"/>
      <c r="E169" s="11" t="s">
        <v>109</v>
      </c>
      <c r="F169" s="4"/>
      <c r="G169" s="3">
        <v>23453</v>
      </c>
      <c r="H169" s="3">
        <v>0</v>
      </c>
      <c r="I169" s="3">
        <v>0</v>
      </c>
    </row>
    <row r="170" spans="1:9" outlineLevel="1" collapsed="1">
      <c r="A170" s="4">
        <v>1</v>
      </c>
      <c r="B170" s="4">
        <v>2</v>
      </c>
      <c r="C170" s="4" t="s">
        <v>10</v>
      </c>
      <c r="D170" s="4">
        <v>29</v>
      </c>
      <c r="E170" s="4">
        <v>39401</v>
      </c>
      <c r="F170" s="4" t="str">
        <f>LEFT(E170,1)</f>
        <v>3</v>
      </c>
      <c r="G170" s="3">
        <f>SUBTOTAL(9,G169:G169)</f>
        <v>23453</v>
      </c>
      <c r="H170" s="3">
        <f>SUBTOTAL(9,H169:H169)</f>
        <v>0</v>
      </c>
      <c r="I170" s="3">
        <f>SUBTOTAL(9,I169:I169)</f>
        <v>0</v>
      </c>
    </row>
    <row r="171" spans="1:9" hidden="1" outlineLevel="2">
      <c r="A171" s="4"/>
      <c r="B171" s="4"/>
      <c r="C171" s="4"/>
      <c r="D171" s="4"/>
      <c r="E171" s="11" t="s">
        <v>110</v>
      </c>
      <c r="F171" s="4"/>
      <c r="G171" s="3">
        <v>1010040</v>
      </c>
      <c r="H171" s="3">
        <v>1010040</v>
      </c>
      <c r="I171" s="3">
        <v>1010040</v>
      </c>
    </row>
    <row r="172" spans="1:9" outlineLevel="1" collapsed="1">
      <c r="A172" s="4">
        <v>1</v>
      </c>
      <c r="B172" s="4">
        <v>2</v>
      </c>
      <c r="C172" s="4" t="s">
        <v>10</v>
      </c>
      <c r="D172" s="4">
        <v>29</v>
      </c>
      <c r="E172" s="4">
        <v>39801</v>
      </c>
      <c r="F172" s="4" t="str">
        <f>LEFT(E172,1)</f>
        <v>3</v>
      </c>
      <c r="G172" s="3">
        <f>SUBTOTAL(9,G171:G171)</f>
        <v>1010040</v>
      </c>
      <c r="H172" s="3">
        <f>SUBTOTAL(9,H171:H171)</f>
        <v>1010040</v>
      </c>
      <c r="I172" s="3">
        <f>SUBTOTAL(9,I171:I171)</f>
        <v>1010040</v>
      </c>
    </row>
    <row r="173" spans="1:9" hidden="1" outlineLevel="2">
      <c r="A173" s="4"/>
      <c r="B173" s="4"/>
      <c r="C173" s="4"/>
      <c r="D173" s="4"/>
      <c r="E173" s="11" t="s">
        <v>111</v>
      </c>
      <c r="F173" s="4"/>
      <c r="G173" s="3">
        <v>0</v>
      </c>
      <c r="H173" s="3">
        <v>54779.79</v>
      </c>
      <c r="I173" s="3">
        <v>54779.79</v>
      </c>
    </row>
    <row r="174" spans="1:9" outlineLevel="1" collapsed="1">
      <c r="A174" s="4">
        <v>1</v>
      </c>
      <c r="B174" s="4">
        <v>2</v>
      </c>
      <c r="C174" s="4" t="s">
        <v>10</v>
      </c>
      <c r="D174" s="4">
        <v>29</v>
      </c>
      <c r="E174" s="4">
        <v>49201</v>
      </c>
      <c r="F174" s="4" t="str">
        <f>LEFT(E174,1)</f>
        <v>4</v>
      </c>
      <c r="G174" s="3">
        <f>SUBTOTAL(9,G173:G173)</f>
        <v>0</v>
      </c>
      <c r="H174" s="3">
        <f>SUBTOTAL(9,H173:H173)</f>
        <v>54779.79</v>
      </c>
      <c r="I174" s="3">
        <f>SUBTOTAL(9,I173:I173)</f>
        <v>54779.79</v>
      </c>
    </row>
    <row r="175" spans="1:9" hidden="1" outlineLevel="2">
      <c r="A175" s="4"/>
      <c r="B175" s="4"/>
      <c r="C175" s="4"/>
      <c r="D175" s="4"/>
      <c r="E175" s="11" t="s">
        <v>112</v>
      </c>
      <c r="F175" s="4"/>
      <c r="G175" s="3">
        <v>0</v>
      </c>
      <c r="H175" s="3">
        <v>0</v>
      </c>
      <c r="I175" s="3">
        <v>0</v>
      </c>
    </row>
    <row r="176" spans="1:9" outlineLevel="1" collapsed="1">
      <c r="A176" s="4">
        <v>1</v>
      </c>
      <c r="B176" s="4">
        <v>3</v>
      </c>
      <c r="C176" s="4" t="s">
        <v>9</v>
      </c>
      <c r="D176" s="4">
        <v>1</v>
      </c>
      <c r="E176" s="4">
        <v>24601</v>
      </c>
      <c r="F176" s="4" t="str">
        <f>LEFT(E176,1)</f>
        <v>2</v>
      </c>
      <c r="G176" s="3">
        <f>SUBTOTAL(9,G175:G175)</f>
        <v>0</v>
      </c>
      <c r="H176" s="3">
        <f>SUBTOTAL(9,H175:H175)</f>
        <v>0</v>
      </c>
      <c r="I176" s="3">
        <f>SUBTOTAL(9,I175:I175)</f>
        <v>0</v>
      </c>
    </row>
    <row r="177" spans="1:9" hidden="1" outlineLevel="2">
      <c r="A177" s="4"/>
      <c r="B177" s="4"/>
      <c r="C177" s="4"/>
      <c r="D177" s="4"/>
      <c r="E177" s="11" t="s">
        <v>63</v>
      </c>
      <c r="F177" s="4"/>
      <c r="G177" s="3">
        <v>0</v>
      </c>
      <c r="H177" s="3">
        <v>50000</v>
      </c>
      <c r="I177" s="3">
        <v>50000</v>
      </c>
    </row>
    <row r="178" spans="1:9" outlineLevel="1" collapsed="1">
      <c r="A178" s="4">
        <v>1</v>
      </c>
      <c r="B178" s="4">
        <v>3</v>
      </c>
      <c r="C178" s="4" t="s">
        <v>9</v>
      </c>
      <c r="D178" s="4">
        <v>1</v>
      </c>
      <c r="E178" s="4">
        <v>24701</v>
      </c>
      <c r="F178" s="4" t="str">
        <f>LEFT(E178,1)</f>
        <v>2</v>
      </c>
      <c r="G178" s="3">
        <f>SUBTOTAL(9,G177:G177)</f>
        <v>0</v>
      </c>
      <c r="H178" s="3">
        <f>SUBTOTAL(9,H177:H177)</f>
        <v>50000</v>
      </c>
      <c r="I178" s="3">
        <f>SUBTOTAL(9,I177:I177)</f>
        <v>50000</v>
      </c>
    </row>
    <row r="179" spans="1:9" hidden="1" outlineLevel="2">
      <c r="A179" s="4"/>
      <c r="B179" s="4"/>
      <c r="C179" s="4"/>
      <c r="D179" s="4"/>
      <c r="E179" s="11" t="s">
        <v>64</v>
      </c>
      <c r="F179" s="4"/>
      <c r="G179" s="3">
        <v>0</v>
      </c>
      <c r="H179" s="3">
        <v>0</v>
      </c>
      <c r="I179" s="3">
        <v>0</v>
      </c>
    </row>
    <row r="180" spans="1:9" outlineLevel="1" collapsed="1">
      <c r="A180" s="4">
        <v>1</v>
      </c>
      <c r="B180" s="4">
        <v>3</v>
      </c>
      <c r="C180" s="4" t="s">
        <v>9</v>
      </c>
      <c r="D180" s="4">
        <v>1</v>
      </c>
      <c r="E180" s="4">
        <v>25501</v>
      </c>
      <c r="F180" s="4" t="str">
        <f>LEFT(E180,1)</f>
        <v>2</v>
      </c>
      <c r="G180" s="3">
        <f>SUBTOTAL(9,G179:G179)</f>
        <v>0</v>
      </c>
      <c r="H180" s="3">
        <f>SUBTOTAL(9,H179:H179)</f>
        <v>0</v>
      </c>
      <c r="I180" s="3">
        <f>SUBTOTAL(9,I179:I179)</f>
        <v>0</v>
      </c>
    </row>
    <row r="181" spans="1:9" hidden="1" outlineLevel="2">
      <c r="A181" s="4"/>
      <c r="B181" s="4"/>
      <c r="C181" s="4"/>
      <c r="D181" s="4"/>
      <c r="E181" s="11" t="s">
        <v>68</v>
      </c>
      <c r="F181" s="4"/>
      <c r="G181" s="3">
        <v>1587</v>
      </c>
      <c r="H181" s="3">
        <v>1587</v>
      </c>
      <c r="I181" s="3">
        <v>1587</v>
      </c>
    </row>
    <row r="182" spans="1:9" outlineLevel="1" collapsed="1">
      <c r="A182" s="4">
        <v>1</v>
      </c>
      <c r="B182" s="4">
        <v>3</v>
      </c>
      <c r="C182" s="4" t="s">
        <v>9</v>
      </c>
      <c r="D182" s="4">
        <v>1</v>
      </c>
      <c r="E182" s="4">
        <v>26104</v>
      </c>
      <c r="F182" s="4" t="str">
        <f>LEFT(E182,1)</f>
        <v>2</v>
      </c>
      <c r="G182" s="3">
        <f>SUBTOTAL(9,G181:G181)</f>
        <v>1587</v>
      </c>
      <c r="H182" s="3">
        <f>SUBTOTAL(9,H181:H181)</f>
        <v>1587</v>
      </c>
      <c r="I182" s="3">
        <f>SUBTOTAL(9,I181:I181)</f>
        <v>1587</v>
      </c>
    </row>
    <row r="183" spans="1:9" hidden="1" outlineLevel="2">
      <c r="A183" s="4"/>
      <c r="B183" s="4"/>
      <c r="C183" s="4"/>
      <c r="D183" s="4"/>
      <c r="E183" s="11" t="s">
        <v>69</v>
      </c>
      <c r="F183" s="4"/>
      <c r="G183" s="3">
        <v>0</v>
      </c>
      <c r="H183" s="3">
        <v>1736566</v>
      </c>
      <c r="I183" s="3">
        <v>1736566</v>
      </c>
    </row>
    <row r="184" spans="1:9" outlineLevel="1" collapsed="1">
      <c r="A184" s="4">
        <v>1</v>
      </c>
      <c r="B184" s="4">
        <v>3</v>
      </c>
      <c r="C184" s="4" t="s">
        <v>9</v>
      </c>
      <c r="D184" s="4">
        <v>1</v>
      </c>
      <c r="E184" s="4">
        <v>29401</v>
      </c>
      <c r="F184" s="4" t="str">
        <f>LEFT(E184,1)</f>
        <v>2</v>
      </c>
      <c r="G184" s="3">
        <f>SUBTOTAL(9,G183:G183)</f>
        <v>0</v>
      </c>
      <c r="H184" s="3">
        <f>SUBTOTAL(9,H183:H183)</f>
        <v>1736566</v>
      </c>
      <c r="I184" s="3">
        <f>SUBTOTAL(9,I183:I183)</f>
        <v>1736566</v>
      </c>
    </row>
    <row r="185" spans="1:9" hidden="1" outlineLevel="2">
      <c r="A185" s="4"/>
      <c r="B185" s="4"/>
      <c r="C185" s="4"/>
      <c r="D185" s="4"/>
      <c r="E185" s="11" t="s">
        <v>73</v>
      </c>
      <c r="F185" s="4"/>
      <c r="G185" s="3">
        <v>0</v>
      </c>
      <c r="H185" s="3">
        <v>9108.61</v>
      </c>
      <c r="I185" s="3">
        <v>9108.61</v>
      </c>
    </row>
    <row r="186" spans="1:9" outlineLevel="1" collapsed="1">
      <c r="A186" s="4">
        <v>1</v>
      </c>
      <c r="B186" s="4">
        <v>3</v>
      </c>
      <c r="C186" s="4" t="s">
        <v>9</v>
      </c>
      <c r="D186" s="4">
        <v>1</v>
      </c>
      <c r="E186" s="4">
        <v>31101</v>
      </c>
      <c r="F186" s="4" t="str">
        <f>LEFT(E186,1)</f>
        <v>3</v>
      </c>
      <c r="G186" s="3">
        <f>SUBTOTAL(9,G185:G185)</f>
        <v>0</v>
      </c>
      <c r="H186" s="3">
        <f>SUBTOTAL(9,H185:H185)</f>
        <v>9108.61</v>
      </c>
      <c r="I186" s="3">
        <f>SUBTOTAL(9,I185:I185)</f>
        <v>9108.61</v>
      </c>
    </row>
    <row r="187" spans="1:9" hidden="1" outlineLevel="2">
      <c r="A187" s="4"/>
      <c r="B187" s="4"/>
      <c r="C187" s="4"/>
      <c r="D187" s="4"/>
      <c r="E187" s="11" t="s">
        <v>76</v>
      </c>
      <c r="F187" s="4"/>
      <c r="G187" s="3">
        <v>132021</v>
      </c>
      <c r="H187" s="3">
        <v>1900.0800000000002</v>
      </c>
      <c r="I187" s="3">
        <v>1900.0800000000002</v>
      </c>
    </row>
    <row r="188" spans="1:9" outlineLevel="1" collapsed="1">
      <c r="A188" s="4">
        <v>1</v>
      </c>
      <c r="B188" s="4">
        <v>3</v>
      </c>
      <c r="C188" s="4" t="s">
        <v>9</v>
      </c>
      <c r="D188" s="4">
        <v>1</v>
      </c>
      <c r="E188" s="4">
        <v>31401</v>
      </c>
      <c r="F188" s="4" t="str">
        <f>LEFT(E188,1)</f>
        <v>3</v>
      </c>
      <c r="G188" s="3">
        <f>SUBTOTAL(9,G187:G187)</f>
        <v>132021</v>
      </c>
      <c r="H188" s="3">
        <f>SUBTOTAL(9,H187:H187)</f>
        <v>1900.0800000000002</v>
      </c>
      <c r="I188" s="3">
        <f>SUBTOTAL(9,I187:I187)</f>
        <v>1900.0800000000002</v>
      </c>
    </row>
    <row r="189" spans="1:9" hidden="1" outlineLevel="2">
      <c r="A189" s="4"/>
      <c r="B189" s="4"/>
      <c r="C189" s="4"/>
      <c r="D189" s="4"/>
      <c r="E189" s="11" t="s">
        <v>78</v>
      </c>
      <c r="F189" s="4"/>
      <c r="G189" s="3">
        <v>128831</v>
      </c>
      <c r="H189" s="3">
        <v>79155</v>
      </c>
      <c r="I189" s="3">
        <v>79155</v>
      </c>
    </row>
    <row r="190" spans="1:9" outlineLevel="1" collapsed="1">
      <c r="A190" s="4">
        <v>1</v>
      </c>
      <c r="B190" s="4">
        <v>3</v>
      </c>
      <c r="C190" s="4" t="s">
        <v>9</v>
      </c>
      <c r="D190" s="4">
        <v>1</v>
      </c>
      <c r="E190" s="4">
        <v>31603</v>
      </c>
      <c r="F190" s="4" t="str">
        <f>LEFT(E190,1)</f>
        <v>3</v>
      </c>
      <c r="G190" s="3">
        <f>SUBTOTAL(9,G189:G189)</f>
        <v>128831</v>
      </c>
      <c r="H190" s="3">
        <f>SUBTOTAL(9,H189:H189)</f>
        <v>79155</v>
      </c>
      <c r="I190" s="3">
        <f>SUBTOTAL(9,I189:I189)</f>
        <v>79155</v>
      </c>
    </row>
    <row r="191" spans="1:9" hidden="1" outlineLevel="2">
      <c r="A191" s="4"/>
      <c r="B191" s="4"/>
      <c r="C191" s="4"/>
      <c r="D191" s="4"/>
      <c r="E191" s="11" t="s">
        <v>80</v>
      </c>
      <c r="F191" s="4"/>
      <c r="G191" s="3">
        <v>3240658</v>
      </c>
      <c r="H191" s="3">
        <v>0</v>
      </c>
      <c r="I191" s="3">
        <v>0</v>
      </c>
    </row>
    <row r="192" spans="1:9" outlineLevel="1" collapsed="1">
      <c r="A192" s="4">
        <v>1</v>
      </c>
      <c r="B192" s="4">
        <v>3</v>
      </c>
      <c r="C192" s="4" t="s">
        <v>9</v>
      </c>
      <c r="D192" s="4">
        <v>1</v>
      </c>
      <c r="E192" s="4">
        <v>31904</v>
      </c>
      <c r="F192" s="4" t="str">
        <f>LEFT(E192,1)</f>
        <v>3</v>
      </c>
      <c r="G192" s="3">
        <f>SUBTOTAL(9,G191:G191)</f>
        <v>3240658</v>
      </c>
      <c r="H192" s="3">
        <f>SUBTOTAL(9,H191:H191)</f>
        <v>0</v>
      </c>
      <c r="I192" s="3">
        <f>SUBTOTAL(9,I191:I191)</f>
        <v>0</v>
      </c>
    </row>
    <row r="193" spans="1:9" hidden="1" outlineLevel="2">
      <c r="A193" s="4"/>
      <c r="B193" s="4"/>
      <c r="C193" s="4"/>
      <c r="D193" s="4"/>
      <c r="E193" s="11" t="s">
        <v>82</v>
      </c>
      <c r="F193" s="4"/>
      <c r="G193" s="3">
        <v>0</v>
      </c>
      <c r="H193" s="3">
        <v>375401.38</v>
      </c>
      <c r="I193" s="3">
        <v>375401.38</v>
      </c>
    </row>
    <row r="194" spans="1:9" outlineLevel="1" collapsed="1">
      <c r="A194" s="4">
        <v>1</v>
      </c>
      <c r="B194" s="4">
        <v>3</v>
      </c>
      <c r="C194" s="4" t="s">
        <v>9</v>
      </c>
      <c r="D194" s="4">
        <v>1</v>
      </c>
      <c r="E194" s="4">
        <v>32301</v>
      </c>
      <c r="F194" s="4" t="str">
        <f>LEFT(E194,1)</f>
        <v>3</v>
      </c>
      <c r="G194" s="3">
        <f>SUBTOTAL(9,G193:G193)</f>
        <v>0</v>
      </c>
      <c r="H194" s="3">
        <f>SUBTOTAL(9,H193:H193)</f>
        <v>375401.38</v>
      </c>
      <c r="I194" s="3">
        <f>SUBTOTAL(9,I193:I193)</f>
        <v>375401.38</v>
      </c>
    </row>
    <row r="195" spans="1:9" hidden="1" outlineLevel="2">
      <c r="A195" s="4"/>
      <c r="B195" s="4"/>
      <c r="C195" s="4"/>
      <c r="D195" s="4"/>
      <c r="E195" s="11" t="s">
        <v>84</v>
      </c>
      <c r="F195" s="4"/>
      <c r="G195" s="3">
        <v>115366</v>
      </c>
      <c r="H195" s="3">
        <v>19228</v>
      </c>
      <c r="I195" s="3">
        <v>19228</v>
      </c>
    </row>
    <row r="196" spans="1:9" outlineLevel="1" collapsed="1">
      <c r="A196" s="4">
        <v>1</v>
      </c>
      <c r="B196" s="4">
        <v>3</v>
      </c>
      <c r="C196" s="4" t="s">
        <v>9</v>
      </c>
      <c r="D196" s="4">
        <v>1</v>
      </c>
      <c r="E196" s="4">
        <v>32302</v>
      </c>
      <c r="F196" s="4" t="str">
        <f>LEFT(E196,1)</f>
        <v>3</v>
      </c>
      <c r="G196" s="3">
        <f>SUBTOTAL(9,G195:G195)</f>
        <v>115366</v>
      </c>
      <c r="H196" s="3">
        <f>SUBTOTAL(9,H195:H195)</f>
        <v>19228</v>
      </c>
      <c r="I196" s="3">
        <f>SUBTOTAL(9,I195:I195)</f>
        <v>19228</v>
      </c>
    </row>
    <row r="197" spans="1:9" hidden="1" outlineLevel="2">
      <c r="A197" s="4"/>
      <c r="B197" s="4"/>
      <c r="C197" s="4"/>
      <c r="D197" s="4"/>
      <c r="E197" s="11" t="s">
        <v>85</v>
      </c>
      <c r="F197" s="4"/>
      <c r="G197" s="3">
        <v>0</v>
      </c>
      <c r="H197" s="3">
        <v>45000</v>
      </c>
      <c r="I197" s="3">
        <v>45000</v>
      </c>
    </row>
    <row r="198" spans="1:9" outlineLevel="1" collapsed="1">
      <c r="A198" s="4">
        <v>1</v>
      </c>
      <c r="B198" s="4">
        <v>3</v>
      </c>
      <c r="C198" s="4" t="s">
        <v>9</v>
      </c>
      <c r="D198" s="4">
        <v>1</v>
      </c>
      <c r="E198" s="4">
        <v>32701</v>
      </c>
      <c r="F198" s="4" t="str">
        <f>LEFT(E198,1)</f>
        <v>3</v>
      </c>
      <c r="G198" s="3">
        <f>SUBTOTAL(9,G197:G197)</f>
        <v>0</v>
      </c>
      <c r="H198" s="3">
        <f>SUBTOTAL(9,H197:H197)</f>
        <v>45000</v>
      </c>
      <c r="I198" s="3">
        <f>SUBTOTAL(9,I197:I197)</f>
        <v>45000</v>
      </c>
    </row>
    <row r="199" spans="1:9" hidden="1" outlineLevel="2">
      <c r="A199" s="4"/>
      <c r="B199" s="4"/>
      <c r="C199" s="4"/>
      <c r="D199" s="4"/>
      <c r="E199" s="11" t="s">
        <v>87</v>
      </c>
      <c r="F199" s="4"/>
      <c r="G199" s="3">
        <v>44559</v>
      </c>
      <c r="H199" s="3">
        <v>44559</v>
      </c>
      <c r="I199" s="3">
        <v>44559</v>
      </c>
    </row>
    <row r="200" spans="1:9" outlineLevel="1" collapsed="1">
      <c r="A200" s="4">
        <v>1</v>
      </c>
      <c r="B200" s="4">
        <v>3</v>
      </c>
      <c r="C200" s="4" t="s">
        <v>9</v>
      </c>
      <c r="D200" s="4">
        <v>1</v>
      </c>
      <c r="E200" s="4">
        <v>33104</v>
      </c>
      <c r="F200" s="4" t="str">
        <f>LEFT(E200,1)</f>
        <v>3</v>
      </c>
      <c r="G200" s="3">
        <f>SUBTOTAL(9,G199:G199)</f>
        <v>44559</v>
      </c>
      <c r="H200" s="3">
        <f>SUBTOTAL(9,H199:H199)</f>
        <v>44559</v>
      </c>
      <c r="I200" s="3">
        <f>SUBTOTAL(9,I199:I199)</f>
        <v>44559</v>
      </c>
    </row>
    <row r="201" spans="1:9" hidden="1" outlineLevel="2">
      <c r="A201" s="4"/>
      <c r="B201" s="4"/>
      <c r="C201" s="4"/>
      <c r="D201" s="4"/>
      <c r="E201" s="11" t="s">
        <v>88</v>
      </c>
      <c r="F201" s="4"/>
      <c r="G201" s="3">
        <v>0</v>
      </c>
      <c r="H201" s="3">
        <v>52185.57</v>
      </c>
      <c r="I201" s="3">
        <v>52185.569999999992</v>
      </c>
    </row>
    <row r="202" spans="1:9" hidden="1" outlineLevel="2">
      <c r="A202" s="4">
        <v>1</v>
      </c>
      <c r="B202" s="4">
        <v>3</v>
      </c>
      <c r="C202" s="4" t="s">
        <v>9</v>
      </c>
      <c r="D202" s="4">
        <v>1</v>
      </c>
      <c r="E202" s="4">
        <v>33801</v>
      </c>
      <c r="F202" s="4" t="str">
        <f>LEFT(E202,1)</f>
        <v>3</v>
      </c>
      <c r="G202" s="3">
        <v>0</v>
      </c>
      <c r="H202" s="3">
        <v>21550</v>
      </c>
      <c r="I202" s="3">
        <v>21550</v>
      </c>
    </row>
    <row r="203" spans="1:9" hidden="1" outlineLevel="2">
      <c r="A203" s="4">
        <v>1</v>
      </c>
      <c r="B203" s="4">
        <v>3</v>
      </c>
      <c r="C203" s="4" t="s">
        <v>9</v>
      </c>
      <c r="D203" s="4">
        <v>1</v>
      </c>
      <c r="E203" s="4">
        <v>33801</v>
      </c>
      <c r="F203" s="4" t="str">
        <f>LEFT(E203,1)</f>
        <v>3</v>
      </c>
      <c r="G203" s="3">
        <v>129302</v>
      </c>
      <c r="H203" s="3">
        <v>45846.13</v>
      </c>
      <c r="I203" s="3">
        <v>45846.13</v>
      </c>
    </row>
    <row r="204" spans="1:9" outlineLevel="1" collapsed="1">
      <c r="A204" s="4">
        <v>1</v>
      </c>
      <c r="B204" s="4">
        <v>3</v>
      </c>
      <c r="C204" s="4" t="s">
        <v>9</v>
      </c>
      <c r="D204" s="4">
        <v>1</v>
      </c>
      <c r="E204" s="4">
        <v>33801</v>
      </c>
      <c r="F204" s="4" t="str">
        <f>LEFT(E204,1)</f>
        <v>3</v>
      </c>
      <c r="G204" s="3">
        <f>SUBTOTAL(9,G201:G203)</f>
        <v>129302</v>
      </c>
      <c r="H204" s="3">
        <f>SUBTOTAL(9,H201:H203)</f>
        <v>119581.70000000001</v>
      </c>
      <c r="I204" s="3">
        <f>SUBTOTAL(9,I201:I203)</f>
        <v>119581.69999999998</v>
      </c>
    </row>
    <row r="205" spans="1:9" hidden="1" outlineLevel="2">
      <c r="A205" s="4"/>
      <c r="B205" s="4"/>
      <c r="C205" s="4"/>
      <c r="D205" s="4"/>
      <c r="E205" s="11" t="s">
        <v>94</v>
      </c>
      <c r="F205" s="4"/>
      <c r="G205" s="3">
        <v>85014</v>
      </c>
      <c r="H205" s="3">
        <v>469276.04</v>
      </c>
      <c r="I205" s="3">
        <v>469276.04</v>
      </c>
    </row>
    <row r="206" spans="1:9" outlineLevel="1" collapsed="1">
      <c r="A206" s="4">
        <v>1</v>
      </c>
      <c r="B206" s="4">
        <v>3</v>
      </c>
      <c r="C206" s="4" t="s">
        <v>9</v>
      </c>
      <c r="D206" s="4">
        <v>1</v>
      </c>
      <c r="E206" s="4">
        <v>33903</v>
      </c>
      <c r="F206" s="4" t="str">
        <f>LEFT(E206,1)</f>
        <v>3</v>
      </c>
      <c r="G206" s="3">
        <f>SUBTOTAL(9,G205:G205)</f>
        <v>85014</v>
      </c>
      <c r="H206" s="3">
        <f>SUBTOTAL(9,H205:H205)</f>
        <v>469276.04</v>
      </c>
      <c r="I206" s="3">
        <f>SUBTOTAL(9,I205:I205)</f>
        <v>469276.04</v>
      </c>
    </row>
    <row r="207" spans="1:9" hidden="1" outlineLevel="2">
      <c r="A207" s="4"/>
      <c r="B207" s="4"/>
      <c r="C207" s="4"/>
      <c r="D207" s="4"/>
      <c r="E207" s="11" t="s">
        <v>95</v>
      </c>
      <c r="F207" s="4"/>
      <c r="G207" s="3">
        <v>592</v>
      </c>
      <c r="H207" s="3">
        <v>7885.7000000000007</v>
      </c>
      <c r="I207" s="3">
        <v>7885.7</v>
      </c>
    </row>
    <row r="208" spans="1:9" outlineLevel="1" collapsed="1">
      <c r="A208" s="4">
        <v>1</v>
      </c>
      <c r="B208" s="4">
        <v>3</v>
      </c>
      <c r="C208" s="4" t="s">
        <v>9</v>
      </c>
      <c r="D208" s="4">
        <v>1</v>
      </c>
      <c r="E208" s="4">
        <v>37201</v>
      </c>
      <c r="F208" s="4" t="str">
        <f>LEFT(E208,1)</f>
        <v>3</v>
      </c>
      <c r="G208" s="3">
        <f>SUBTOTAL(9,G207:G207)</f>
        <v>592</v>
      </c>
      <c r="H208" s="3">
        <f>SUBTOTAL(9,H207:H207)</f>
        <v>7885.7000000000007</v>
      </c>
      <c r="I208" s="3">
        <f>SUBTOTAL(9,I207:I207)</f>
        <v>7885.7</v>
      </c>
    </row>
    <row r="209" spans="1:9">
      <c r="A209" s="4"/>
      <c r="B209" s="4"/>
      <c r="C209" s="4"/>
      <c r="D209" s="4"/>
      <c r="E209" s="11" t="s">
        <v>113</v>
      </c>
      <c r="F209" s="4"/>
      <c r="G209" s="3">
        <f>SUBTOTAL(9,G5:G207)</f>
        <v>68992442</v>
      </c>
      <c r="H209" s="3">
        <f>SUBTOTAL(9,H5:H207)</f>
        <v>69559731.870000035</v>
      </c>
      <c r="I209" s="3">
        <f>SUBTOTAL(9,I5:I207)</f>
        <v>69559731.87000002</v>
      </c>
    </row>
    <row r="210" spans="1:9">
      <c r="A210" s="4"/>
      <c r="B210" s="4"/>
      <c r="C210" s="4"/>
      <c r="D210" s="4"/>
      <c r="F210" s="4"/>
    </row>
  </sheetData>
  <autoFilter ref="A4:I207" xr:uid="{11F8A953-828A-461C-B77C-CE8CCFD69807}">
    <sortState xmlns:xlrd2="http://schemas.microsoft.com/office/spreadsheetml/2017/richdata2" ref="A5:I207">
      <sortCondition ref="B5:B207"/>
      <sortCondition ref="C5:C207"/>
      <sortCondition ref="D5:D207"/>
      <sortCondition ref="E5:E207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E3AD4-C2B1-4A02-B076-0EE636616986}">
  <sheetPr>
    <pageSetUpPr fitToPage="1"/>
  </sheetPr>
  <dimension ref="A1:T72"/>
  <sheetViews>
    <sheetView tabSelected="1" zoomScale="90" zoomScaleNormal="90" workbookViewId="0">
      <selection sqref="A1:S1"/>
    </sheetView>
  </sheetViews>
  <sheetFormatPr baseColWidth="10" defaultRowHeight="14.4"/>
  <cols>
    <col min="1" max="1" width="6.6640625" style="4" customWidth="1"/>
    <col min="2" max="2" width="8.33203125" style="4" customWidth="1"/>
    <col min="3" max="3" width="6.6640625" style="4" customWidth="1"/>
    <col min="4" max="4" width="5.33203125" style="4" customWidth="1"/>
    <col min="5" max="5" width="35.109375" customWidth="1"/>
    <col min="6" max="10" width="15.33203125" customWidth="1"/>
    <col min="11" max="11" width="13.44140625" customWidth="1"/>
    <col min="12" max="15" width="12.88671875" customWidth="1"/>
    <col min="16" max="16" width="15.6640625" customWidth="1"/>
    <col min="17" max="19" width="14.5546875" customWidth="1"/>
    <col min="20" max="20" width="17.6640625" customWidth="1"/>
  </cols>
  <sheetData>
    <row r="1" spans="1:20" ht="15" customHeight="1">
      <c r="A1" s="33" t="s">
        <v>126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14"/>
    </row>
    <row r="2" spans="1:20" ht="15" customHeight="1">
      <c r="A2" s="33" t="s">
        <v>130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14"/>
    </row>
    <row r="3" spans="1:20" ht="15" customHeight="1">
      <c r="A3" s="33" t="s">
        <v>124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14"/>
    </row>
    <row r="4" spans="1:20" ht="15" customHeight="1">
      <c r="A4" s="33" t="s">
        <v>125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14"/>
    </row>
    <row r="5" spans="1:20" ht="15" customHeight="1">
      <c r="A5" s="33" t="s">
        <v>131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14"/>
    </row>
    <row r="6" spans="1:20">
      <c r="A6" s="6"/>
    </row>
    <row r="7" spans="1:20" s="5" customFormat="1" ht="27" customHeight="1">
      <c r="A7" s="29" t="s">
        <v>114</v>
      </c>
      <c r="B7" s="30"/>
      <c r="C7" s="30"/>
      <c r="D7" s="30"/>
      <c r="E7" s="31" t="s">
        <v>12</v>
      </c>
      <c r="F7" s="26" t="s">
        <v>28</v>
      </c>
      <c r="G7" s="26"/>
      <c r="H7" s="26"/>
      <c r="I7" s="26"/>
      <c r="J7" s="27"/>
      <c r="K7" s="24" t="s">
        <v>32</v>
      </c>
      <c r="L7" s="25" t="s">
        <v>35</v>
      </c>
      <c r="M7" s="26"/>
      <c r="N7" s="26"/>
      <c r="O7" s="27"/>
      <c r="P7" s="25" t="s">
        <v>29</v>
      </c>
      <c r="Q7" s="26"/>
      <c r="R7" s="26"/>
      <c r="S7" s="28"/>
    </row>
    <row r="8" spans="1:20">
      <c r="A8" s="32" t="s">
        <v>127</v>
      </c>
      <c r="B8" s="24" t="s">
        <v>39</v>
      </c>
      <c r="C8" s="24" t="s">
        <v>128</v>
      </c>
      <c r="D8" s="24" t="s">
        <v>129</v>
      </c>
      <c r="E8" s="31"/>
      <c r="F8" s="24" t="s">
        <v>23</v>
      </c>
      <c r="G8" s="24" t="s">
        <v>24</v>
      </c>
      <c r="H8" s="24" t="s">
        <v>25</v>
      </c>
      <c r="I8" s="24" t="s">
        <v>26</v>
      </c>
      <c r="J8" s="24" t="s">
        <v>27</v>
      </c>
      <c r="K8" s="24"/>
      <c r="L8" s="24" t="s">
        <v>36</v>
      </c>
      <c r="M8" s="24" t="s">
        <v>25</v>
      </c>
      <c r="N8" s="24" t="s">
        <v>37</v>
      </c>
      <c r="O8" s="24" t="s">
        <v>27</v>
      </c>
      <c r="P8" s="24" t="s">
        <v>29</v>
      </c>
      <c r="Q8" s="21" t="s">
        <v>30</v>
      </c>
      <c r="R8" s="22"/>
      <c r="S8" s="23"/>
    </row>
    <row r="9" spans="1:20" ht="28.8">
      <c r="A9" s="32"/>
      <c r="B9" s="24"/>
      <c r="C9" s="24"/>
      <c r="D9" s="24"/>
      <c r="E9" s="31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15" t="s">
        <v>31</v>
      </c>
      <c r="R9" s="15" t="s">
        <v>33</v>
      </c>
      <c r="S9" s="16" t="s">
        <v>34</v>
      </c>
    </row>
    <row r="10" spans="1:20">
      <c r="A10" s="7"/>
      <c r="B10" s="7"/>
      <c r="C10" s="7"/>
      <c r="D10" s="7"/>
      <c r="E10" s="9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20">
      <c r="A11" s="7"/>
      <c r="B11" s="7"/>
      <c r="C11" s="7"/>
      <c r="D11" s="7"/>
      <c r="E11" s="9" t="s">
        <v>116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20">
      <c r="A12" s="7"/>
      <c r="B12" s="7"/>
      <c r="C12" s="7"/>
      <c r="D12" s="7"/>
      <c r="E12" s="9" t="s">
        <v>13</v>
      </c>
      <c r="F12" s="17">
        <f t="shared" ref="F12:I15" si="0">+F21+F49</f>
        <v>35766440</v>
      </c>
      <c r="G12" s="17">
        <f t="shared" si="0"/>
        <v>34158062</v>
      </c>
      <c r="H12" s="17">
        <f t="shared" si="0"/>
        <v>0</v>
      </c>
      <c r="I12" s="17">
        <f t="shared" si="0"/>
        <v>25532</v>
      </c>
      <c r="J12" s="17">
        <f>SUM(F12:I12)</f>
        <v>69950034</v>
      </c>
      <c r="K12" s="17"/>
      <c r="L12" s="17"/>
      <c r="M12" s="17"/>
      <c r="N12" s="17"/>
      <c r="O12" s="17"/>
      <c r="P12" s="17">
        <f t="shared" ref="P12:P17" si="1">+J12</f>
        <v>69950034</v>
      </c>
      <c r="Q12" s="17">
        <v>100</v>
      </c>
      <c r="R12" s="17"/>
      <c r="S12" s="17"/>
    </row>
    <row r="13" spans="1:20">
      <c r="A13" s="7"/>
      <c r="B13" s="7"/>
      <c r="C13" s="7"/>
      <c r="D13" s="7"/>
      <c r="E13" s="9" t="s">
        <v>14</v>
      </c>
      <c r="F13" s="17">
        <f t="shared" si="0"/>
        <v>31166440</v>
      </c>
      <c r="G13" s="17">
        <f t="shared" si="0"/>
        <v>20808989.449999999</v>
      </c>
      <c r="H13" s="17">
        <f t="shared" si="0"/>
        <v>0</v>
      </c>
      <c r="I13" s="17">
        <f t="shared" si="0"/>
        <v>0</v>
      </c>
      <c r="J13" s="17">
        <f t="shared" ref="J13:J15" si="2">SUM(F13:I13)</f>
        <v>51975429.450000003</v>
      </c>
      <c r="K13" s="17"/>
      <c r="L13" s="17"/>
      <c r="M13" s="17"/>
      <c r="N13" s="17"/>
      <c r="O13" s="17"/>
      <c r="P13" s="17">
        <f t="shared" si="1"/>
        <v>51975429.450000003</v>
      </c>
      <c r="Q13" s="17">
        <v>100</v>
      </c>
      <c r="R13" s="17"/>
      <c r="S13" s="17"/>
    </row>
    <row r="14" spans="1:20">
      <c r="A14" s="7"/>
      <c r="B14" s="7"/>
      <c r="C14" s="7"/>
      <c r="D14" s="7"/>
      <c r="E14" s="9" t="s">
        <v>15</v>
      </c>
      <c r="F14" s="17">
        <f t="shared" si="0"/>
        <v>28398356.919999998</v>
      </c>
      <c r="G14" s="17">
        <f t="shared" si="0"/>
        <v>20290480.650000002</v>
      </c>
      <c r="H14" s="17">
        <f t="shared" si="0"/>
        <v>0</v>
      </c>
      <c r="I14" s="17">
        <f t="shared" si="0"/>
        <v>0</v>
      </c>
      <c r="J14" s="17">
        <f t="shared" si="2"/>
        <v>48688837.57</v>
      </c>
      <c r="K14" s="17"/>
      <c r="L14" s="17"/>
      <c r="M14" s="17"/>
      <c r="N14" s="17"/>
      <c r="O14" s="17"/>
      <c r="P14" s="17">
        <f t="shared" si="1"/>
        <v>48688837.57</v>
      </c>
      <c r="Q14" s="17">
        <v>100</v>
      </c>
      <c r="R14" s="17"/>
      <c r="S14" s="17"/>
    </row>
    <row r="15" spans="1:20">
      <c r="A15" s="7"/>
      <c r="B15" s="7"/>
      <c r="C15" s="7"/>
      <c r="D15" s="7"/>
      <c r="E15" s="9" t="s">
        <v>16</v>
      </c>
      <c r="F15" s="17">
        <f t="shared" si="0"/>
        <v>28398356.919999998</v>
      </c>
      <c r="G15" s="17">
        <f t="shared" si="0"/>
        <v>20290480.650000002</v>
      </c>
      <c r="H15" s="17">
        <f t="shared" si="0"/>
        <v>0</v>
      </c>
      <c r="I15" s="17">
        <f t="shared" si="0"/>
        <v>0</v>
      </c>
      <c r="J15" s="17">
        <f t="shared" si="2"/>
        <v>48688837.57</v>
      </c>
      <c r="K15" s="17"/>
      <c r="L15" s="17"/>
      <c r="M15" s="17"/>
      <c r="N15" s="17"/>
      <c r="O15" s="17"/>
      <c r="P15" s="17">
        <f t="shared" si="1"/>
        <v>48688837.57</v>
      </c>
      <c r="Q15" s="17">
        <v>100</v>
      </c>
      <c r="R15" s="17"/>
      <c r="S15" s="17"/>
    </row>
    <row r="16" spans="1:20">
      <c r="A16" s="7"/>
      <c r="B16" s="7"/>
      <c r="C16" s="7"/>
      <c r="D16" s="7"/>
      <c r="E16" s="9" t="s">
        <v>17</v>
      </c>
      <c r="F16" s="17">
        <f>(+F15/F12)*100</f>
        <v>79.399450770051473</v>
      </c>
      <c r="G16" s="17">
        <f t="shared" ref="G16:J16" si="3">(+G15/G12)*100</f>
        <v>59.401732598295546</v>
      </c>
      <c r="H16" s="17">
        <v>0</v>
      </c>
      <c r="I16" s="17">
        <f t="shared" ref="I16" si="4">(I15/I12)*100</f>
        <v>0</v>
      </c>
      <c r="J16" s="17">
        <f t="shared" si="3"/>
        <v>69.605166410641061</v>
      </c>
      <c r="K16" s="17"/>
      <c r="L16" s="17"/>
      <c r="M16" s="17"/>
      <c r="N16" s="17"/>
      <c r="O16" s="17"/>
      <c r="P16" s="17">
        <f t="shared" si="1"/>
        <v>69.605166410641061</v>
      </c>
      <c r="Q16" s="17"/>
      <c r="R16" s="17"/>
      <c r="S16" s="17"/>
    </row>
    <row r="17" spans="1:20">
      <c r="A17" s="7"/>
      <c r="B17" s="7"/>
      <c r="C17" s="7"/>
      <c r="D17" s="7"/>
      <c r="E17" s="9" t="s">
        <v>18</v>
      </c>
      <c r="F17" s="17">
        <f>(+F15/F13)*100</f>
        <v>91.118385417134576</v>
      </c>
      <c r="G17" s="17">
        <f t="shared" ref="G17:J17" si="5">(+G15/G13)*100</f>
        <v>97.508246129655291</v>
      </c>
      <c r="H17" s="17">
        <v>0</v>
      </c>
      <c r="I17" s="17">
        <v>0</v>
      </c>
      <c r="J17" s="17">
        <f t="shared" si="5"/>
        <v>93.676643147005308</v>
      </c>
      <c r="K17" s="17"/>
      <c r="L17" s="17"/>
      <c r="M17" s="17"/>
      <c r="N17" s="17"/>
      <c r="O17" s="17"/>
      <c r="P17" s="17">
        <f t="shared" si="1"/>
        <v>93.676643147005308</v>
      </c>
      <c r="Q17" s="17"/>
      <c r="R17" s="17"/>
      <c r="S17" s="17"/>
    </row>
    <row r="18" spans="1:20">
      <c r="A18" s="7"/>
      <c r="B18" s="7"/>
      <c r="C18" s="7"/>
      <c r="D18" s="7"/>
      <c r="E18" s="9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20">
      <c r="A19" s="7"/>
      <c r="B19" s="7"/>
      <c r="C19" s="7"/>
      <c r="D19" s="7"/>
      <c r="E19" s="9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1:20">
      <c r="A20" s="7">
        <v>1</v>
      </c>
      <c r="B20" s="7">
        <v>2</v>
      </c>
      <c r="C20" s="7"/>
      <c r="D20" s="7"/>
      <c r="E20" s="9" t="s">
        <v>121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20">
      <c r="A21" s="7">
        <v>1</v>
      </c>
      <c r="B21" s="7">
        <v>2</v>
      </c>
      <c r="C21" s="7"/>
      <c r="D21" s="7"/>
      <c r="E21" s="9" t="s">
        <v>19</v>
      </c>
      <c r="F21" s="17">
        <f t="shared" ref="F21:I24" si="6">+F30</f>
        <v>35766440</v>
      </c>
      <c r="G21" s="17">
        <f t="shared" si="6"/>
        <v>29936490</v>
      </c>
      <c r="H21" s="17">
        <f t="shared" si="6"/>
        <v>0</v>
      </c>
      <c r="I21" s="17">
        <f t="shared" si="6"/>
        <v>25532</v>
      </c>
      <c r="J21" s="17">
        <f>SUM(F21:I21)</f>
        <v>65728462</v>
      </c>
      <c r="K21" s="17"/>
      <c r="L21" s="17"/>
      <c r="M21" s="17"/>
      <c r="N21" s="17"/>
      <c r="O21" s="17"/>
      <c r="P21" s="17">
        <f t="shared" ref="P21:P26" si="7">+J21</f>
        <v>65728462</v>
      </c>
      <c r="Q21" s="17">
        <v>100</v>
      </c>
      <c r="R21" s="17"/>
      <c r="S21" s="17"/>
    </row>
    <row r="22" spans="1:20">
      <c r="A22" s="7">
        <v>1</v>
      </c>
      <c r="B22" s="7">
        <v>2</v>
      </c>
      <c r="C22" s="7"/>
      <c r="D22" s="7"/>
      <c r="E22" s="9" t="s">
        <v>20</v>
      </c>
      <c r="F22" s="17">
        <f t="shared" si="6"/>
        <v>31166440</v>
      </c>
      <c r="G22" s="17">
        <f t="shared" si="6"/>
        <v>20135457.449999999</v>
      </c>
      <c r="H22" s="17">
        <f t="shared" si="6"/>
        <v>0</v>
      </c>
      <c r="I22" s="17">
        <f t="shared" si="6"/>
        <v>0</v>
      </c>
      <c r="J22" s="17">
        <f t="shared" ref="J22:J24" si="8">SUM(F22:I22)</f>
        <v>51301897.450000003</v>
      </c>
      <c r="K22" s="17"/>
      <c r="L22" s="17"/>
      <c r="M22" s="17"/>
      <c r="N22" s="17"/>
      <c r="O22" s="17"/>
      <c r="P22" s="17">
        <f t="shared" si="7"/>
        <v>51301897.450000003</v>
      </c>
      <c r="Q22" s="17">
        <v>100</v>
      </c>
      <c r="R22" s="17"/>
      <c r="S22" s="17"/>
    </row>
    <row r="23" spans="1:20">
      <c r="A23" s="7">
        <v>1</v>
      </c>
      <c r="B23" s="7">
        <v>2</v>
      </c>
      <c r="C23" s="7"/>
      <c r="D23" s="7"/>
      <c r="E23" s="9" t="s">
        <v>21</v>
      </c>
      <c r="F23" s="17">
        <f t="shared" si="6"/>
        <v>28398356.919999998</v>
      </c>
      <c r="G23" s="17">
        <f t="shared" si="6"/>
        <v>19619607.200000003</v>
      </c>
      <c r="H23" s="17">
        <f t="shared" si="6"/>
        <v>0</v>
      </c>
      <c r="I23" s="17">
        <f t="shared" si="6"/>
        <v>0</v>
      </c>
      <c r="J23" s="17">
        <f t="shared" si="8"/>
        <v>48017964.120000005</v>
      </c>
      <c r="K23" s="17"/>
      <c r="L23" s="17"/>
      <c r="M23" s="17"/>
      <c r="N23" s="17"/>
      <c r="O23" s="17"/>
      <c r="P23" s="17">
        <f t="shared" si="7"/>
        <v>48017964.120000005</v>
      </c>
      <c r="Q23" s="17">
        <v>100</v>
      </c>
      <c r="R23" s="17"/>
      <c r="S23" s="17"/>
    </row>
    <row r="24" spans="1:20">
      <c r="A24" s="7">
        <v>1</v>
      </c>
      <c r="B24" s="7">
        <v>2</v>
      </c>
      <c r="C24" s="7"/>
      <c r="D24" s="7"/>
      <c r="E24" s="9" t="s">
        <v>22</v>
      </c>
      <c r="F24" s="17">
        <f t="shared" si="6"/>
        <v>28398356.919999998</v>
      </c>
      <c r="G24" s="17">
        <f t="shared" si="6"/>
        <v>19619607.200000003</v>
      </c>
      <c r="H24" s="17">
        <f t="shared" si="6"/>
        <v>0</v>
      </c>
      <c r="I24" s="17">
        <f t="shared" si="6"/>
        <v>0</v>
      </c>
      <c r="J24" s="17">
        <f t="shared" si="8"/>
        <v>48017964.120000005</v>
      </c>
      <c r="K24" s="17"/>
      <c r="L24" s="17"/>
      <c r="M24" s="17"/>
      <c r="N24" s="17"/>
      <c r="O24" s="17"/>
      <c r="P24" s="17">
        <f t="shared" si="7"/>
        <v>48017964.120000005</v>
      </c>
      <c r="Q24" s="17">
        <v>100</v>
      </c>
      <c r="R24" s="17"/>
      <c r="S24" s="17"/>
    </row>
    <row r="25" spans="1:20">
      <c r="A25" s="7">
        <v>1</v>
      </c>
      <c r="B25" s="7">
        <v>2</v>
      </c>
      <c r="C25" s="7"/>
      <c r="D25" s="7"/>
      <c r="E25" s="9" t="s">
        <v>17</v>
      </c>
      <c r="F25" s="17">
        <f>(+F24/F21)*100</f>
        <v>79.399450770051473</v>
      </c>
      <c r="G25" s="17">
        <f t="shared" ref="G25:J25" si="9">(+G24/G21)*100</f>
        <v>65.537433413202422</v>
      </c>
      <c r="H25" s="17">
        <v>0</v>
      </c>
      <c r="I25" s="17">
        <v>65.086117877614484</v>
      </c>
      <c r="J25" s="17">
        <f t="shared" si="9"/>
        <v>73.05505508405173</v>
      </c>
      <c r="K25" s="17"/>
      <c r="L25" s="17"/>
      <c r="M25" s="17"/>
      <c r="N25" s="17"/>
      <c r="O25" s="17"/>
      <c r="P25" s="17">
        <f t="shared" si="7"/>
        <v>73.05505508405173</v>
      </c>
      <c r="Q25" s="17"/>
      <c r="R25" s="17"/>
      <c r="S25" s="17"/>
    </row>
    <row r="26" spans="1:20">
      <c r="A26" s="7">
        <v>1</v>
      </c>
      <c r="B26" s="7">
        <v>2</v>
      </c>
      <c r="C26" s="7"/>
      <c r="D26" s="7"/>
      <c r="E26" s="9" t="s">
        <v>18</v>
      </c>
      <c r="F26" s="17">
        <f>(+F24/F22)*100</f>
        <v>91.118385417134576</v>
      </c>
      <c r="G26" s="17">
        <f t="shared" ref="G26:J26" si="10">(+G24/G22)*100</f>
        <v>97.438100170900285</v>
      </c>
      <c r="H26" s="17">
        <v>0</v>
      </c>
      <c r="I26" s="17">
        <v>75.11842993206173</v>
      </c>
      <c r="J26" s="17">
        <f t="shared" si="10"/>
        <v>93.598807269846901</v>
      </c>
      <c r="K26" s="17"/>
      <c r="L26" s="17"/>
      <c r="M26" s="17"/>
      <c r="N26" s="17"/>
      <c r="O26" s="17"/>
      <c r="P26" s="17">
        <f t="shared" si="7"/>
        <v>93.598807269846901</v>
      </c>
      <c r="Q26" s="17"/>
      <c r="R26" s="17"/>
      <c r="S26" s="17"/>
    </row>
    <row r="27" spans="1:20">
      <c r="A27" s="7"/>
      <c r="B27" s="7"/>
      <c r="C27" s="7"/>
      <c r="D27" s="7"/>
      <c r="E27" s="9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20">
      <c r="A28" s="7"/>
      <c r="B28" s="7"/>
      <c r="C28" s="7"/>
      <c r="D28" s="7"/>
      <c r="E28" s="9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20">
      <c r="A29" s="7">
        <v>1</v>
      </c>
      <c r="B29" s="7">
        <v>2</v>
      </c>
      <c r="C29" s="7" t="s">
        <v>10</v>
      </c>
      <c r="D29" s="7"/>
      <c r="E29" s="9" t="s">
        <v>120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20">
      <c r="A30" s="7">
        <v>1</v>
      </c>
      <c r="B30" s="7">
        <v>2</v>
      </c>
      <c r="C30" s="7" t="s">
        <v>10</v>
      </c>
      <c r="D30" s="7"/>
      <c r="E30" s="9" t="s">
        <v>19</v>
      </c>
      <c r="F30" s="17">
        <f t="shared" ref="F30:I33" si="11">+F40</f>
        <v>35766440</v>
      </c>
      <c r="G30" s="17">
        <f t="shared" si="11"/>
        <v>29936490</v>
      </c>
      <c r="H30" s="17">
        <f t="shared" si="11"/>
        <v>0</v>
      </c>
      <c r="I30" s="17">
        <f t="shared" si="11"/>
        <v>25532</v>
      </c>
      <c r="J30" s="17">
        <f>SUM(F30:I30)</f>
        <v>65728462</v>
      </c>
      <c r="K30" s="17"/>
      <c r="L30" s="17"/>
      <c r="M30" s="17"/>
      <c r="N30" s="17"/>
      <c r="O30" s="17"/>
      <c r="P30" s="17">
        <f>+J30</f>
        <v>65728462</v>
      </c>
      <c r="Q30" s="17">
        <v>100</v>
      </c>
      <c r="R30" s="17"/>
      <c r="S30" s="17"/>
      <c r="T30" s="13"/>
    </row>
    <row r="31" spans="1:20">
      <c r="A31" s="7">
        <v>1</v>
      </c>
      <c r="B31" s="7">
        <v>2</v>
      </c>
      <c r="C31" s="7" t="s">
        <v>10</v>
      </c>
      <c r="D31" s="7"/>
      <c r="E31" s="9" t="s">
        <v>20</v>
      </c>
      <c r="F31" s="17">
        <f t="shared" si="11"/>
        <v>31166440</v>
      </c>
      <c r="G31" s="17">
        <f t="shared" si="11"/>
        <v>20135457.449999999</v>
      </c>
      <c r="H31" s="17">
        <f t="shared" si="11"/>
        <v>0</v>
      </c>
      <c r="I31" s="17">
        <f t="shared" si="11"/>
        <v>0</v>
      </c>
      <c r="J31" s="17">
        <f t="shared" ref="J31:J33" si="12">SUM(F31:I31)</f>
        <v>51301897.450000003</v>
      </c>
      <c r="K31" s="17"/>
      <c r="L31" s="17"/>
      <c r="M31" s="17"/>
      <c r="N31" s="17"/>
      <c r="O31" s="17"/>
      <c r="P31" s="17">
        <f t="shared" ref="P31:P33" si="13">+J31</f>
        <v>51301897.450000003</v>
      </c>
      <c r="Q31" s="17">
        <v>100</v>
      </c>
      <c r="R31" s="17"/>
      <c r="S31" s="17"/>
      <c r="T31" s="13"/>
    </row>
    <row r="32" spans="1:20">
      <c r="A32" s="7">
        <v>1</v>
      </c>
      <c r="B32" s="7">
        <v>2</v>
      </c>
      <c r="C32" s="7" t="s">
        <v>10</v>
      </c>
      <c r="D32" s="7"/>
      <c r="E32" s="9" t="s">
        <v>21</v>
      </c>
      <c r="F32" s="17">
        <f t="shared" si="11"/>
        <v>28398356.919999998</v>
      </c>
      <c r="G32" s="17">
        <f t="shared" si="11"/>
        <v>19619607.200000003</v>
      </c>
      <c r="H32" s="17">
        <f t="shared" si="11"/>
        <v>0</v>
      </c>
      <c r="I32" s="17">
        <f t="shared" si="11"/>
        <v>0</v>
      </c>
      <c r="J32" s="17">
        <f t="shared" si="12"/>
        <v>48017964.120000005</v>
      </c>
      <c r="K32" s="17"/>
      <c r="L32" s="17"/>
      <c r="M32" s="17"/>
      <c r="N32" s="17"/>
      <c r="O32" s="17"/>
      <c r="P32" s="17">
        <f t="shared" si="13"/>
        <v>48017964.120000005</v>
      </c>
      <c r="Q32" s="17">
        <v>100</v>
      </c>
      <c r="R32" s="17"/>
      <c r="S32" s="17"/>
      <c r="T32" s="13"/>
    </row>
    <row r="33" spans="1:20">
      <c r="A33" s="7">
        <v>1</v>
      </c>
      <c r="B33" s="7">
        <v>2</v>
      </c>
      <c r="C33" s="7" t="s">
        <v>10</v>
      </c>
      <c r="D33" s="7"/>
      <c r="E33" s="9" t="s">
        <v>22</v>
      </c>
      <c r="F33" s="17">
        <f t="shared" si="11"/>
        <v>28398356.919999998</v>
      </c>
      <c r="G33" s="17">
        <f t="shared" si="11"/>
        <v>19619607.200000003</v>
      </c>
      <c r="H33" s="17">
        <f t="shared" si="11"/>
        <v>0</v>
      </c>
      <c r="I33" s="17">
        <f t="shared" si="11"/>
        <v>0</v>
      </c>
      <c r="J33" s="17">
        <f t="shared" si="12"/>
        <v>48017964.120000005</v>
      </c>
      <c r="K33" s="17"/>
      <c r="L33" s="17"/>
      <c r="M33" s="17"/>
      <c r="N33" s="17"/>
      <c r="O33" s="17"/>
      <c r="P33" s="17">
        <f t="shared" si="13"/>
        <v>48017964.120000005</v>
      </c>
      <c r="Q33" s="17">
        <v>100</v>
      </c>
      <c r="R33" s="17"/>
      <c r="S33" s="17"/>
      <c r="T33" s="13"/>
    </row>
    <row r="34" spans="1:20">
      <c r="A34" s="7">
        <v>1</v>
      </c>
      <c r="B34" s="7">
        <v>2</v>
      </c>
      <c r="C34" s="7" t="s">
        <v>10</v>
      </c>
      <c r="D34" s="7"/>
      <c r="E34" s="9" t="s">
        <v>17</v>
      </c>
      <c r="F34" s="17">
        <f>(+F33/F30)*100</f>
        <v>79.399450770051473</v>
      </c>
      <c r="G34" s="17">
        <f t="shared" ref="G34:J34" si="14">(+G33/G30)*100</f>
        <v>65.537433413202422</v>
      </c>
      <c r="H34" s="17">
        <v>0</v>
      </c>
      <c r="I34" s="17">
        <f t="shared" ref="I34" si="15">(I33/I30)*100</f>
        <v>0</v>
      </c>
      <c r="J34" s="17">
        <f t="shared" si="14"/>
        <v>73.05505508405173</v>
      </c>
      <c r="K34" s="17"/>
      <c r="L34" s="17"/>
      <c r="M34" s="17"/>
      <c r="N34" s="17"/>
      <c r="O34" s="17"/>
      <c r="P34" s="17">
        <f>+J34</f>
        <v>73.05505508405173</v>
      </c>
      <c r="Q34" s="17"/>
      <c r="R34" s="17"/>
      <c r="S34" s="17"/>
    </row>
    <row r="35" spans="1:20">
      <c r="A35" s="7">
        <v>1</v>
      </c>
      <c r="B35" s="7">
        <v>2</v>
      </c>
      <c r="C35" s="7" t="s">
        <v>10</v>
      </c>
      <c r="D35" s="7"/>
      <c r="E35" s="9" t="s">
        <v>18</v>
      </c>
      <c r="F35" s="17">
        <f>(+F33/F31)*100</f>
        <v>91.118385417134576</v>
      </c>
      <c r="G35" s="17">
        <f t="shared" ref="G35:J35" si="16">(+G33/G31)*100</f>
        <v>97.438100170900285</v>
      </c>
      <c r="H35" s="17">
        <v>0</v>
      </c>
      <c r="I35" s="17">
        <v>0</v>
      </c>
      <c r="J35" s="17">
        <f t="shared" si="16"/>
        <v>93.598807269846901</v>
      </c>
      <c r="K35" s="17"/>
      <c r="L35" s="17"/>
      <c r="M35" s="17"/>
      <c r="N35" s="17"/>
      <c r="O35" s="17"/>
      <c r="P35" s="17">
        <f>+J35</f>
        <v>93.598807269846901</v>
      </c>
      <c r="Q35" s="17"/>
      <c r="R35" s="17"/>
      <c r="S35" s="17"/>
    </row>
    <row r="36" spans="1:20">
      <c r="A36" s="7"/>
      <c r="B36" s="7"/>
      <c r="C36" s="7"/>
      <c r="D36" s="7"/>
      <c r="E36" s="9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1:20">
      <c r="A37" s="7"/>
      <c r="B37" s="7"/>
      <c r="C37" s="7"/>
      <c r="D37" s="7"/>
      <c r="E37" s="9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1:20">
      <c r="A38" s="7"/>
      <c r="B38" s="7"/>
      <c r="C38" s="7"/>
      <c r="D38" s="7"/>
      <c r="E38" s="9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1:20" ht="28.8">
      <c r="A39" s="7">
        <v>1</v>
      </c>
      <c r="B39" s="7">
        <v>2</v>
      </c>
      <c r="C39" s="7" t="s">
        <v>10</v>
      </c>
      <c r="D39" s="20">
        <v>2</v>
      </c>
      <c r="E39" s="12" t="s">
        <v>119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1:20">
      <c r="A40" s="7">
        <v>1</v>
      </c>
      <c r="B40" s="7">
        <v>2</v>
      </c>
      <c r="C40" s="7" t="s">
        <v>10</v>
      </c>
      <c r="D40" s="20">
        <v>2</v>
      </c>
      <c r="E40" s="9" t="s">
        <v>19</v>
      </c>
      <c r="F40" s="18">
        <v>35766440</v>
      </c>
      <c r="G40" s="18">
        <v>29936490</v>
      </c>
      <c r="H40" s="18">
        <v>0</v>
      </c>
      <c r="I40" s="18">
        <v>25532</v>
      </c>
      <c r="J40" s="17">
        <f>SUM(F40:I40)</f>
        <v>65728462</v>
      </c>
      <c r="K40" s="17"/>
      <c r="L40" s="17"/>
      <c r="M40" s="17"/>
      <c r="N40" s="17"/>
      <c r="O40" s="17"/>
      <c r="P40" s="17">
        <f>+J40</f>
        <v>65728462</v>
      </c>
      <c r="Q40" s="17">
        <v>100</v>
      </c>
      <c r="R40" s="17"/>
      <c r="S40" s="17"/>
    </row>
    <row r="41" spans="1:20">
      <c r="A41" s="7">
        <v>1</v>
      </c>
      <c r="B41" s="7">
        <v>2</v>
      </c>
      <c r="C41" s="7" t="s">
        <v>10</v>
      </c>
      <c r="D41" s="20">
        <v>2</v>
      </c>
      <c r="E41" s="9" t="s">
        <v>20</v>
      </c>
      <c r="F41" s="18">
        <v>31166440</v>
      </c>
      <c r="G41" s="18">
        <v>20135457.449999999</v>
      </c>
      <c r="H41" s="18">
        <v>0</v>
      </c>
      <c r="I41" s="18">
        <v>0</v>
      </c>
      <c r="J41" s="17">
        <f t="shared" ref="J41:J43" si="17">SUM(F41:I41)</f>
        <v>51301897.450000003</v>
      </c>
      <c r="K41" s="17"/>
      <c r="L41" s="17"/>
      <c r="M41" s="17"/>
      <c r="N41" s="17"/>
      <c r="O41" s="17"/>
      <c r="P41" s="17">
        <f t="shared" ref="P41:P43" si="18">+J41</f>
        <v>51301897.450000003</v>
      </c>
      <c r="Q41" s="17">
        <v>100</v>
      </c>
      <c r="R41" s="17"/>
      <c r="S41" s="17"/>
    </row>
    <row r="42" spans="1:20">
      <c r="A42" s="7">
        <v>1</v>
      </c>
      <c r="B42" s="7">
        <v>2</v>
      </c>
      <c r="C42" s="7" t="s">
        <v>10</v>
      </c>
      <c r="D42" s="20">
        <v>2</v>
      </c>
      <c r="E42" s="9" t="s">
        <v>21</v>
      </c>
      <c r="F42" s="18">
        <v>28398356.919999998</v>
      </c>
      <c r="G42" s="18">
        <v>19619607.200000003</v>
      </c>
      <c r="H42" s="18">
        <v>0</v>
      </c>
      <c r="I42" s="18">
        <v>0</v>
      </c>
      <c r="J42" s="17">
        <f t="shared" si="17"/>
        <v>48017964.120000005</v>
      </c>
      <c r="K42" s="17"/>
      <c r="L42" s="17"/>
      <c r="M42" s="17"/>
      <c r="N42" s="17"/>
      <c r="O42" s="17"/>
      <c r="P42" s="17">
        <f t="shared" si="18"/>
        <v>48017964.120000005</v>
      </c>
      <c r="Q42" s="17">
        <v>100</v>
      </c>
      <c r="R42" s="17"/>
      <c r="S42" s="17"/>
    </row>
    <row r="43" spans="1:20">
      <c r="A43" s="7">
        <v>1</v>
      </c>
      <c r="B43" s="7">
        <v>2</v>
      </c>
      <c r="C43" s="7" t="s">
        <v>10</v>
      </c>
      <c r="D43" s="20">
        <v>2</v>
      </c>
      <c r="E43" s="9" t="s">
        <v>22</v>
      </c>
      <c r="F43" s="18">
        <v>28398356.919999998</v>
      </c>
      <c r="G43" s="18">
        <v>19619607.200000003</v>
      </c>
      <c r="H43" s="18">
        <v>0</v>
      </c>
      <c r="I43" s="18">
        <v>0</v>
      </c>
      <c r="J43" s="17">
        <f t="shared" si="17"/>
        <v>48017964.120000005</v>
      </c>
      <c r="K43" s="17"/>
      <c r="L43" s="17"/>
      <c r="M43" s="17"/>
      <c r="N43" s="17"/>
      <c r="O43" s="17"/>
      <c r="P43" s="17">
        <f t="shared" si="18"/>
        <v>48017964.120000005</v>
      </c>
      <c r="Q43" s="17">
        <v>100</v>
      </c>
      <c r="R43" s="17"/>
      <c r="S43" s="17"/>
    </row>
    <row r="44" spans="1:20">
      <c r="A44" s="7">
        <v>1</v>
      </c>
      <c r="B44" s="7">
        <v>2</v>
      </c>
      <c r="C44" s="7" t="s">
        <v>10</v>
      </c>
      <c r="D44" s="20">
        <v>2</v>
      </c>
      <c r="E44" s="9" t="s">
        <v>17</v>
      </c>
      <c r="F44" s="17">
        <f t="shared" ref="F44:G44" si="19">(F43/F40)*100</f>
        <v>79.399450770051473</v>
      </c>
      <c r="G44" s="17">
        <f t="shared" si="19"/>
        <v>65.537433413202422</v>
      </c>
      <c r="H44" s="17">
        <v>0</v>
      </c>
      <c r="I44" s="17">
        <f t="shared" ref="I44" si="20">(I43/I40)*100</f>
        <v>0</v>
      </c>
      <c r="J44" s="17">
        <f t="shared" ref="J44" si="21">(+J43/J40)*100</f>
        <v>73.05505508405173</v>
      </c>
      <c r="K44" s="17"/>
      <c r="L44" s="17"/>
      <c r="M44" s="17"/>
      <c r="N44" s="17"/>
      <c r="O44" s="17"/>
      <c r="P44" s="17">
        <f>+J44</f>
        <v>73.05505508405173</v>
      </c>
      <c r="Q44" s="17"/>
      <c r="R44" s="17"/>
      <c r="S44" s="17"/>
    </row>
    <row r="45" spans="1:20">
      <c r="A45" s="7">
        <v>1</v>
      </c>
      <c r="B45" s="7">
        <v>2</v>
      </c>
      <c r="C45" s="7" t="s">
        <v>10</v>
      </c>
      <c r="D45" s="20">
        <v>2</v>
      </c>
      <c r="E45" s="9" t="s">
        <v>18</v>
      </c>
      <c r="F45" s="17">
        <f>(+F43/F41)*100</f>
        <v>91.118385417134576</v>
      </c>
      <c r="G45" s="17">
        <f t="shared" ref="G45" si="22">(+G43/G41)*100</f>
        <v>97.438100170900285</v>
      </c>
      <c r="H45" s="17">
        <v>0</v>
      </c>
      <c r="I45" s="17">
        <v>0</v>
      </c>
      <c r="J45" s="17">
        <f t="shared" ref="J45" si="23">(+J43/J41)*100</f>
        <v>93.598807269846901</v>
      </c>
      <c r="K45" s="17"/>
      <c r="L45" s="17"/>
      <c r="M45" s="17"/>
      <c r="N45" s="17"/>
      <c r="O45" s="17"/>
      <c r="P45" s="17">
        <f>+J45</f>
        <v>93.598807269846901</v>
      </c>
      <c r="Q45" s="17"/>
      <c r="R45" s="17"/>
      <c r="S45" s="17"/>
    </row>
    <row r="46" spans="1:20">
      <c r="A46" s="7"/>
      <c r="B46" s="7"/>
      <c r="C46" s="7"/>
      <c r="D46" s="7"/>
      <c r="E46" s="9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1:20">
      <c r="A47" s="7"/>
      <c r="B47" s="7"/>
      <c r="C47" s="7"/>
      <c r="D47" s="7"/>
      <c r="E47" s="9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1:20">
      <c r="A48" s="7">
        <v>1</v>
      </c>
      <c r="B48" s="7">
        <v>3</v>
      </c>
      <c r="C48" s="7"/>
      <c r="D48" s="7"/>
      <c r="E48" s="9" t="s">
        <v>118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>
      <c r="A49" s="7">
        <v>1</v>
      </c>
      <c r="B49" s="7">
        <v>3</v>
      </c>
      <c r="C49" s="7"/>
      <c r="D49" s="7"/>
      <c r="E49" s="9" t="s">
        <v>19</v>
      </c>
      <c r="F49" s="17">
        <f t="shared" ref="F49:I52" si="24">+F58</f>
        <v>0</v>
      </c>
      <c r="G49" s="17">
        <f>+G58</f>
        <v>4221572</v>
      </c>
      <c r="H49" s="17">
        <f t="shared" si="24"/>
        <v>0</v>
      </c>
      <c r="I49" s="17">
        <f t="shared" si="24"/>
        <v>0</v>
      </c>
      <c r="J49" s="17">
        <f>SUM(F49:I49)</f>
        <v>4221572</v>
      </c>
      <c r="K49" s="17"/>
      <c r="L49" s="17"/>
      <c r="M49" s="17"/>
      <c r="N49" s="17"/>
      <c r="O49" s="17"/>
      <c r="P49" s="17">
        <f>+J49</f>
        <v>4221572</v>
      </c>
      <c r="Q49" s="17">
        <v>100</v>
      </c>
      <c r="R49" s="17"/>
      <c r="S49" s="17"/>
    </row>
    <row r="50" spans="1:19">
      <c r="A50" s="7">
        <v>1</v>
      </c>
      <c r="B50" s="7">
        <v>3</v>
      </c>
      <c r="C50" s="7"/>
      <c r="D50" s="7"/>
      <c r="E50" s="9" t="s">
        <v>20</v>
      </c>
      <c r="F50" s="17">
        <f t="shared" si="24"/>
        <v>0</v>
      </c>
      <c r="G50" s="17">
        <f>+G59</f>
        <v>673532</v>
      </c>
      <c r="H50" s="17">
        <f t="shared" si="24"/>
        <v>0</v>
      </c>
      <c r="I50" s="17">
        <f t="shared" si="24"/>
        <v>0</v>
      </c>
      <c r="J50" s="17">
        <f t="shared" ref="J50:J52" si="25">SUM(F50:I50)</f>
        <v>673532</v>
      </c>
      <c r="K50" s="17"/>
      <c r="L50" s="17"/>
      <c r="M50" s="17"/>
      <c r="N50" s="17"/>
      <c r="O50" s="17"/>
      <c r="P50" s="17">
        <f t="shared" ref="P50:P52" si="26">+J50</f>
        <v>673532</v>
      </c>
      <c r="Q50" s="17">
        <v>100</v>
      </c>
      <c r="R50" s="17"/>
      <c r="S50" s="17"/>
    </row>
    <row r="51" spans="1:19">
      <c r="A51" s="7">
        <v>1</v>
      </c>
      <c r="B51" s="7">
        <v>3</v>
      </c>
      <c r="C51" s="7"/>
      <c r="D51" s="7"/>
      <c r="E51" s="9" t="s">
        <v>21</v>
      </c>
      <c r="F51" s="17">
        <f t="shared" si="24"/>
        <v>0</v>
      </c>
      <c r="G51" s="17">
        <f>+G60</f>
        <v>670873.45000000007</v>
      </c>
      <c r="H51" s="17">
        <f t="shared" si="24"/>
        <v>0</v>
      </c>
      <c r="I51" s="17">
        <f t="shared" si="24"/>
        <v>0</v>
      </c>
      <c r="J51" s="17">
        <f t="shared" si="25"/>
        <v>670873.45000000007</v>
      </c>
      <c r="K51" s="17"/>
      <c r="L51" s="17"/>
      <c r="M51" s="17"/>
      <c r="N51" s="17"/>
      <c r="O51" s="17"/>
      <c r="P51" s="17">
        <f t="shared" si="26"/>
        <v>670873.45000000007</v>
      </c>
      <c r="Q51" s="17">
        <v>100</v>
      </c>
      <c r="R51" s="17"/>
      <c r="S51" s="17"/>
    </row>
    <row r="52" spans="1:19">
      <c r="A52" s="7">
        <v>1</v>
      </c>
      <c r="B52" s="7">
        <v>3</v>
      </c>
      <c r="C52" s="7"/>
      <c r="D52" s="7"/>
      <c r="E52" s="9" t="s">
        <v>22</v>
      </c>
      <c r="F52" s="17">
        <f t="shared" si="24"/>
        <v>0</v>
      </c>
      <c r="G52" s="17">
        <f>+G61</f>
        <v>670873.45000000007</v>
      </c>
      <c r="H52" s="17">
        <f t="shared" si="24"/>
        <v>0</v>
      </c>
      <c r="I52" s="17">
        <f t="shared" si="24"/>
        <v>0</v>
      </c>
      <c r="J52" s="17">
        <f t="shared" si="25"/>
        <v>670873.45000000007</v>
      </c>
      <c r="K52" s="17"/>
      <c r="L52" s="17"/>
      <c r="M52" s="17"/>
      <c r="N52" s="17"/>
      <c r="O52" s="17"/>
      <c r="P52" s="17">
        <f t="shared" si="26"/>
        <v>670873.45000000007</v>
      </c>
      <c r="Q52" s="17">
        <v>100</v>
      </c>
      <c r="R52" s="17"/>
      <c r="S52" s="17"/>
    </row>
    <row r="53" spans="1:19">
      <c r="A53" s="7">
        <v>1</v>
      </c>
      <c r="B53" s="7">
        <v>3</v>
      </c>
      <c r="C53" s="7"/>
      <c r="D53" s="7"/>
      <c r="E53" s="9" t="s">
        <v>17</v>
      </c>
      <c r="F53" s="17">
        <v>0</v>
      </c>
      <c r="G53" s="17">
        <f>(+G52/G49)*100</f>
        <v>15.89155532583597</v>
      </c>
      <c r="H53" s="17">
        <v>0</v>
      </c>
      <c r="I53" s="17">
        <v>0</v>
      </c>
      <c r="J53" s="17">
        <f t="shared" ref="J53" si="27">(+J52/J49)*100</f>
        <v>15.89155532583597</v>
      </c>
      <c r="K53" s="17"/>
      <c r="L53" s="17"/>
      <c r="M53" s="17"/>
      <c r="N53" s="17"/>
      <c r="O53" s="17"/>
      <c r="P53" s="17">
        <f>+J53</f>
        <v>15.89155532583597</v>
      </c>
      <c r="Q53" s="17"/>
      <c r="R53" s="17"/>
      <c r="S53" s="17"/>
    </row>
    <row r="54" spans="1:19">
      <c r="A54" s="7">
        <v>1</v>
      </c>
      <c r="B54" s="7">
        <v>3</v>
      </c>
      <c r="C54" s="7"/>
      <c r="D54" s="7"/>
      <c r="E54" s="9" t="s">
        <v>18</v>
      </c>
      <c r="F54" s="17">
        <v>0</v>
      </c>
      <c r="G54" s="17">
        <f>(+G52/G50)*100</f>
        <v>99.60528230284531</v>
      </c>
      <c r="H54" s="17">
        <v>0</v>
      </c>
      <c r="I54" s="17">
        <v>0</v>
      </c>
      <c r="J54" s="17">
        <f t="shared" ref="J54" si="28">(+J52/J50)*100</f>
        <v>99.60528230284531</v>
      </c>
      <c r="K54" s="17"/>
      <c r="L54" s="17"/>
      <c r="M54" s="17"/>
      <c r="N54" s="17"/>
      <c r="O54" s="17"/>
      <c r="P54" s="17">
        <f>+J54</f>
        <v>99.60528230284531</v>
      </c>
      <c r="Q54" s="17"/>
      <c r="R54" s="17"/>
      <c r="S54" s="17"/>
    </row>
    <row r="55" spans="1:19">
      <c r="A55" s="7"/>
      <c r="B55" s="7"/>
      <c r="C55" s="7"/>
      <c r="D55" s="7"/>
      <c r="E55" s="9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>
      <c r="A56" s="7"/>
      <c r="B56" s="7"/>
      <c r="C56" s="7"/>
      <c r="D56" s="7"/>
      <c r="E56" s="9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ht="28.8">
      <c r="A57" s="7">
        <v>1</v>
      </c>
      <c r="B57" s="7">
        <v>3</v>
      </c>
      <c r="C57" s="7" t="s">
        <v>9</v>
      </c>
      <c r="D57" s="7"/>
      <c r="E57" s="12" t="s">
        <v>123</v>
      </c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>
      <c r="A58" s="7">
        <v>1</v>
      </c>
      <c r="B58" s="7">
        <v>3</v>
      </c>
      <c r="C58" s="7" t="s">
        <v>9</v>
      </c>
      <c r="D58" s="7"/>
      <c r="E58" s="9" t="s">
        <v>19</v>
      </c>
      <c r="F58" s="17">
        <f t="shared" ref="F58:I61" si="29">+F67</f>
        <v>0</v>
      </c>
      <c r="G58" s="17">
        <f>+G67</f>
        <v>4221572</v>
      </c>
      <c r="H58" s="17">
        <f t="shared" si="29"/>
        <v>0</v>
      </c>
      <c r="I58" s="17">
        <f t="shared" si="29"/>
        <v>0</v>
      </c>
      <c r="J58" s="17">
        <f>SUM(F58:I58)</f>
        <v>4221572</v>
      </c>
      <c r="K58" s="17"/>
      <c r="L58" s="17"/>
      <c r="M58" s="17"/>
      <c r="N58" s="17"/>
      <c r="O58" s="17"/>
      <c r="P58" s="17">
        <f>+J58</f>
        <v>4221572</v>
      </c>
      <c r="Q58" s="17">
        <v>100</v>
      </c>
      <c r="R58" s="17"/>
      <c r="S58" s="17"/>
    </row>
    <row r="59" spans="1:19">
      <c r="A59" s="7">
        <v>1</v>
      </c>
      <c r="B59" s="7">
        <v>3</v>
      </c>
      <c r="C59" s="7" t="s">
        <v>9</v>
      </c>
      <c r="D59" s="7"/>
      <c r="E59" s="9" t="s">
        <v>20</v>
      </c>
      <c r="F59" s="17">
        <f t="shared" si="29"/>
        <v>0</v>
      </c>
      <c r="G59" s="17">
        <f>+G68</f>
        <v>673532</v>
      </c>
      <c r="H59" s="17">
        <f t="shared" si="29"/>
        <v>0</v>
      </c>
      <c r="I59" s="17">
        <f t="shared" si="29"/>
        <v>0</v>
      </c>
      <c r="J59" s="17">
        <f t="shared" ref="J59:J61" si="30">SUM(F59:I59)</f>
        <v>673532</v>
      </c>
      <c r="K59" s="17"/>
      <c r="L59" s="17"/>
      <c r="M59" s="17"/>
      <c r="N59" s="17"/>
      <c r="O59" s="17"/>
      <c r="P59" s="17">
        <f t="shared" ref="P59:P61" si="31">+J59</f>
        <v>673532</v>
      </c>
      <c r="Q59" s="17">
        <v>100</v>
      </c>
      <c r="R59" s="17"/>
      <c r="S59" s="17"/>
    </row>
    <row r="60" spans="1:19">
      <c r="A60" s="7">
        <v>1</v>
      </c>
      <c r="B60" s="7">
        <v>3</v>
      </c>
      <c r="C60" s="7" t="s">
        <v>9</v>
      </c>
      <c r="D60" s="7"/>
      <c r="E60" s="9" t="s">
        <v>21</v>
      </c>
      <c r="F60" s="17">
        <f t="shared" si="29"/>
        <v>0</v>
      </c>
      <c r="G60" s="17">
        <f>+G69</f>
        <v>670873.45000000007</v>
      </c>
      <c r="H60" s="17">
        <f t="shared" si="29"/>
        <v>0</v>
      </c>
      <c r="I60" s="17">
        <f t="shared" si="29"/>
        <v>0</v>
      </c>
      <c r="J60" s="17">
        <f t="shared" si="30"/>
        <v>670873.45000000007</v>
      </c>
      <c r="K60" s="17"/>
      <c r="L60" s="17"/>
      <c r="M60" s="17"/>
      <c r="N60" s="17"/>
      <c r="O60" s="17"/>
      <c r="P60" s="17">
        <f t="shared" si="31"/>
        <v>670873.45000000007</v>
      </c>
      <c r="Q60" s="17">
        <v>100</v>
      </c>
      <c r="R60" s="17"/>
      <c r="S60" s="17"/>
    </row>
    <row r="61" spans="1:19">
      <c r="A61" s="7">
        <v>1</v>
      </c>
      <c r="B61" s="7">
        <v>3</v>
      </c>
      <c r="C61" s="7" t="s">
        <v>9</v>
      </c>
      <c r="D61" s="7"/>
      <c r="E61" s="9" t="s">
        <v>122</v>
      </c>
      <c r="F61" s="17">
        <f t="shared" si="29"/>
        <v>0</v>
      </c>
      <c r="G61" s="17">
        <f>+G70</f>
        <v>670873.45000000007</v>
      </c>
      <c r="H61" s="17">
        <f t="shared" si="29"/>
        <v>0</v>
      </c>
      <c r="I61" s="17">
        <f t="shared" si="29"/>
        <v>0</v>
      </c>
      <c r="J61" s="17">
        <f t="shared" si="30"/>
        <v>670873.45000000007</v>
      </c>
      <c r="K61" s="17"/>
      <c r="L61" s="17"/>
      <c r="M61" s="17"/>
      <c r="N61" s="17"/>
      <c r="O61" s="17"/>
      <c r="P61" s="17">
        <f t="shared" si="31"/>
        <v>670873.45000000007</v>
      </c>
      <c r="Q61" s="17">
        <v>100</v>
      </c>
      <c r="R61" s="17"/>
      <c r="S61" s="17"/>
    </row>
    <row r="62" spans="1:19">
      <c r="A62" s="7">
        <v>1</v>
      </c>
      <c r="B62" s="7">
        <v>3</v>
      </c>
      <c r="C62" s="7" t="s">
        <v>9</v>
      </c>
      <c r="D62" s="7"/>
      <c r="E62" s="9" t="s">
        <v>17</v>
      </c>
      <c r="F62" s="17">
        <v>0</v>
      </c>
      <c r="G62" s="17">
        <f>(+G61/G58)*100</f>
        <v>15.89155532583597</v>
      </c>
      <c r="H62" s="17">
        <v>0</v>
      </c>
      <c r="I62" s="17">
        <v>0</v>
      </c>
      <c r="J62" s="17">
        <f t="shared" ref="J62" si="32">(+J61/J58)*100</f>
        <v>15.89155532583597</v>
      </c>
      <c r="K62" s="17"/>
      <c r="L62" s="17"/>
      <c r="M62" s="17"/>
      <c r="N62" s="17"/>
      <c r="O62" s="17"/>
      <c r="P62" s="17">
        <f>+J62</f>
        <v>15.89155532583597</v>
      </c>
      <c r="Q62" s="17"/>
      <c r="R62" s="17"/>
      <c r="S62" s="17"/>
    </row>
    <row r="63" spans="1:19">
      <c r="A63" s="7">
        <v>1</v>
      </c>
      <c r="B63" s="7">
        <v>3</v>
      </c>
      <c r="C63" s="7" t="s">
        <v>9</v>
      </c>
      <c r="D63" s="7"/>
      <c r="E63" s="9" t="s">
        <v>18</v>
      </c>
      <c r="F63" s="17">
        <v>0</v>
      </c>
      <c r="G63" s="17">
        <f>(+G61/G59)*100</f>
        <v>99.60528230284531</v>
      </c>
      <c r="H63" s="17">
        <v>0</v>
      </c>
      <c r="I63" s="17">
        <v>0</v>
      </c>
      <c r="J63" s="17">
        <f t="shared" ref="J63" si="33">(+J61/J59)*100</f>
        <v>99.60528230284531</v>
      </c>
      <c r="K63" s="17"/>
      <c r="L63" s="17"/>
      <c r="M63" s="17"/>
      <c r="N63" s="17"/>
      <c r="O63" s="17"/>
      <c r="P63" s="17">
        <f>+J63</f>
        <v>99.60528230284531</v>
      </c>
      <c r="Q63" s="17"/>
      <c r="R63" s="17"/>
      <c r="S63" s="17"/>
    </row>
    <row r="64" spans="1:19">
      <c r="A64" s="7"/>
      <c r="B64" s="7"/>
      <c r="C64" s="7"/>
      <c r="D64" s="7"/>
      <c r="E64" s="9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:19">
      <c r="A65" s="7"/>
      <c r="B65" s="7"/>
      <c r="C65" s="7"/>
      <c r="D65" s="7"/>
      <c r="E65" s="9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:19">
      <c r="A66" s="7">
        <v>1</v>
      </c>
      <c r="B66" s="7">
        <v>3</v>
      </c>
      <c r="C66" s="7" t="s">
        <v>9</v>
      </c>
      <c r="D66" s="7" t="s">
        <v>115</v>
      </c>
      <c r="E66" s="9" t="s">
        <v>117</v>
      </c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:19">
      <c r="A67" s="7">
        <v>1</v>
      </c>
      <c r="B67" s="7">
        <v>3</v>
      </c>
      <c r="C67" s="7" t="s">
        <v>9</v>
      </c>
      <c r="D67" s="7" t="s">
        <v>115</v>
      </c>
      <c r="E67" s="9" t="s">
        <v>19</v>
      </c>
      <c r="F67" s="17">
        <v>0</v>
      </c>
      <c r="G67" s="17">
        <v>4221572</v>
      </c>
      <c r="H67" s="17">
        <v>0</v>
      </c>
      <c r="I67" s="17">
        <v>0</v>
      </c>
      <c r="J67" s="17">
        <f>SUM(F67:I67)</f>
        <v>4221572</v>
      </c>
      <c r="K67" s="17"/>
      <c r="L67" s="17"/>
      <c r="M67" s="17"/>
      <c r="N67" s="17"/>
      <c r="O67" s="17"/>
      <c r="P67" s="17">
        <f>+J67</f>
        <v>4221572</v>
      </c>
      <c r="Q67" s="17">
        <v>100</v>
      </c>
      <c r="R67" s="17"/>
      <c r="S67" s="17"/>
    </row>
    <row r="68" spans="1:19">
      <c r="A68" s="7">
        <v>1</v>
      </c>
      <c r="B68" s="7">
        <v>3</v>
      </c>
      <c r="C68" s="7" t="s">
        <v>9</v>
      </c>
      <c r="D68" s="7" t="s">
        <v>115</v>
      </c>
      <c r="E68" s="9" t="s">
        <v>20</v>
      </c>
      <c r="F68" s="17">
        <v>0</v>
      </c>
      <c r="G68" s="17">
        <v>673532</v>
      </c>
      <c r="H68" s="17">
        <v>0</v>
      </c>
      <c r="I68" s="17">
        <v>0</v>
      </c>
      <c r="J68" s="17">
        <f t="shared" ref="J68:J70" si="34">SUM(F68:I68)</f>
        <v>673532</v>
      </c>
      <c r="K68" s="17"/>
      <c r="L68" s="17"/>
      <c r="M68" s="17"/>
      <c r="N68" s="17"/>
      <c r="O68" s="17"/>
      <c r="P68" s="17">
        <f t="shared" ref="P68:P70" si="35">+J68</f>
        <v>673532</v>
      </c>
      <c r="Q68" s="17">
        <v>100</v>
      </c>
      <c r="R68" s="17"/>
      <c r="S68" s="17"/>
    </row>
    <row r="69" spans="1:19">
      <c r="A69" s="7">
        <v>1</v>
      </c>
      <c r="B69" s="7">
        <v>3</v>
      </c>
      <c r="C69" s="7" t="s">
        <v>9</v>
      </c>
      <c r="D69" s="7" t="s">
        <v>115</v>
      </c>
      <c r="E69" s="9" t="s">
        <v>21</v>
      </c>
      <c r="F69" s="17">
        <v>0</v>
      </c>
      <c r="G69" s="17">
        <v>670873.45000000007</v>
      </c>
      <c r="H69" s="17">
        <v>0</v>
      </c>
      <c r="I69" s="17">
        <v>0</v>
      </c>
      <c r="J69" s="17">
        <f t="shared" si="34"/>
        <v>670873.45000000007</v>
      </c>
      <c r="K69" s="17"/>
      <c r="L69" s="17"/>
      <c r="M69" s="17"/>
      <c r="N69" s="17"/>
      <c r="O69" s="17"/>
      <c r="P69" s="17">
        <f t="shared" si="35"/>
        <v>670873.45000000007</v>
      </c>
      <c r="Q69" s="17">
        <v>100</v>
      </c>
      <c r="R69" s="17"/>
      <c r="S69" s="17"/>
    </row>
    <row r="70" spans="1:19">
      <c r="A70" s="7">
        <v>1</v>
      </c>
      <c r="B70" s="7">
        <v>3</v>
      </c>
      <c r="C70" s="7" t="s">
        <v>9</v>
      </c>
      <c r="D70" s="7" t="s">
        <v>115</v>
      </c>
      <c r="E70" s="9" t="s">
        <v>122</v>
      </c>
      <c r="F70" s="17">
        <v>0</v>
      </c>
      <c r="G70" s="17">
        <v>670873.45000000007</v>
      </c>
      <c r="H70" s="17">
        <v>0</v>
      </c>
      <c r="I70" s="17">
        <v>0</v>
      </c>
      <c r="J70" s="17">
        <f t="shared" si="34"/>
        <v>670873.45000000007</v>
      </c>
      <c r="K70" s="17"/>
      <c r="L70" s="17"/>
      <c r="M70" s="17"/>
      <c r="N70" s="17"/>
      <c r="O70" s="17"/>
      <c r="P70" s="17">
        <f t="shared" si="35"/>
        <v>670873.45000000007</v>
      </c>
      <c r="Q70" s="17">
        <v>100</v>
      </c>
      <c r="R70" s="17"/>
      <c r="S70" s="17"/>
    </row>
    <row r="71" spans="1:19">
      <c r="A71" s="7">
        <v>1</v>
      </c>
      <c r="B71" s="7">
        <v>3</v>
      </c>
      <c r="C71" s="7" t="s">
        <v>9</v>
      </c>
      <c r="D71" s="7" t="s">
        <v>115</v>
      </c>
      <c r="E71" s="9" t="s">
        <v>17</v>
      </c>
      <c r="F71" s="17">
        <v>0</v>
      </c>
      <c r="G71" s="17">
        <f>(+G70/G67)*100</f>
        <v>15.89155532583597</v>
      </c>
      <c r="H71" s="17">
        <v>0</v>
      </c>
      <c r="I71" s="17">
        <v>0</v>
      </c>
      <c r="J71" s="17">
        <f t="shared" ref="J71" si="36">(+J70/J67)*100</f>
        <v>15.89155532583597</v>
      </c>
      <c r="K71" s="17"/>
      <c r="L71" s="17"/>
      <c r="M71" s="17"/>
      <c r="N71" s="17"/>
      <c r="O71" s="17"/>
      <c r="P71" s="17">
        <f>+J71</f>
        <v>15.89155532583597</v>
      </c>
      <c r="Q71" s="17"/>
      <c r="R71" s="17"/>
      <c r="S71" s="17"/>
    </row>
    <row r="72" spans="1:19" ht="15" thickBot="1">
      <c r="A72" s="8">
        <v>1</v>
      </c>
      <c r="B72" s="8">
        <v>3</v>
      </c>
      <c r="C72" s="8" t="s">
        <v>9</v>
      </c>
      <c r="D72" s="8" t="s">
        <v>115</v>
      </c>
      <c r="E72" s="10" t="s">
        <v>18</v>
      </c>
      <c r="F72" s="19">
        <v>0</v>
      </c>
      <c r="G72" s="19">
        <f>(+G70/G68)*100</f>
        <v>99.60528230284531</v>
      </c>
      <c r="H72" s="19">
        <v>0</v>
      </c>
      <c r="I72" s="19">
        <v>0</v>
      </c>
      <c r="J72" s="19">
        <f t="shared" ref="J72" si="37">(+J70/J68)*100</f>
        <v>99.60528230284531</v>
      </c>
      <c r="K72" s="19"/>
      <c r="L72" s="19"/>
      <c r="M72" s="19"/>
      <c r="N72" s="19"/>
      <c r="O72" s="19"/>
      <c r="P72" s="19">
        <f>+J72</f>
        <v>99.60528230284531</v>
      </c>
      <c r="Q72" s="19"/>
      <c r="R72" s="19"/>
      <c r="S72" s="19"/>
    </row>
  </sheetData>
  <mergeCells count="26">
    <mergeCell ref="A1:S1"/>
    <mergeCell ref="A2:S2"/>
    <mergeCell ref="A3:S3"/>
    <mergeCell ref="A4:S4"/>
    <mergeCell ref="A5:S5"/>
    <mergeCell ref="F8:F9"/>
    <mergeCell ref="G8:G9"/>
    <mergeCell ref="H8:H9"/>
    <mergeCell ref="I8:I9"/>
    <mergeCell ref="A7:D7"/>
    <mergeCell ref="E7:E9"/>
    <mergeCell ref="F7:J7"/>
    <mergeCell ref="A8:A9"/>
    <mergeCell ref="B8:B9"/>
    <mergeCell ref="C8:C9"/>
    <mergeCell ref="D8:D9"/>
    <mergeCell ref="Q8:S8"/>
    <mergeCell ref="J8:J9"/>
    <mergeCell ref="L8:L9"/>
    <mergeCell ref="M8:M9"/>
    <mergeCell ref="N8:N9"/>
    <mergeCell ref="O8:O9"/>
    <mergeCell ref="P8:P9"/>
    <mergeCell ref="K7:K9"/>
    <mergeCell ref="L7:O7"/>
    <mergeCell ref="P7:S7"/>
  </mergeCells>
  <printOptions horizontalCentered="1"/>
  <pageMargins left="0.19685039370078741" right="0.19685039370078741" top="0.19685039370078741" bottom="0.19685039370078741" header="0.31496062992125984" footer="0.31496062992125984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CATEGORIA PROGRAMATICA</vt:lpstr>
      <vt:lpstr>GASTO CATEGORIA PROGRAMATICA</vt:lpstr>
      <vt:lpstr>'GASTO CATEGORIA PROGRAMATICA'!Títulos_a_imprimir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DESPACHO MARTINEZ MYERS</dc:creator>
  <cp:lastModifiedBy>Angelica Jocelyn González Cruz</cp:lastModifiedBy>
  <cp:lastPrinted>2025-06-11T02:29:47Z</cp:lastPrinted>
  <dcterms:created xsi:type="dcterms:W3CDTF">2024-02-23T20:17:17Z</dcterms:created>
  <dcterms:modified xsi:type="dcterms:W3CDTF">2026-02-07T02:52:16Z</dcterms:modified>
</cp:coreProperties>
</file>